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STARA RADNA DO 2018\FIN.PLANOVI\FP 2024-2026\REBALANS 2024\"/>
    </mc:Choice>
  </mc:AlternateContent>
  <bookViews>
    <workbookView xWindow="0" yWindow="0" windowWidth="28800" windowHeight="14130" activeTab="4"/>
  </bookViews>
  <sheets>
    <sheet name="SAŽETAK" sheetId="2" r:id="rId1"/>
    <sheet name="RAČUN PRIHODA I RASHODA" sheetId="1" r:id="rId2"/>
    <sheet name="RASHODI PREMA FUNK.KLASIF." sheetId="3" r:id="rId3"/>
    <sheet name="RAČUN FINANCIRANJA" sheetId="4" r:id="rId4"/>
    <sheet name="POSEBNI DIO" sheetId="7" r:id="rId5"/>
    <sheet name="List1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64" i="1"/>
  <c r="G37" i="1"/>
  <c r="F37" i="1"/>
  <c r="F57" i="1"/>
  <c r="G57" i="1"/>
  <c r="E57" i="1"/>
  <c r="G50" i="1"/>
  <c r="G51" i="1"/>
  <c r="G39" i="1"/>
  <c r="G40" i="1"/>
  <c r="G41" i="1"/>
  <c r="E37" i="1"/>
  <c r="G74" i="1"/>
  <c r="G73" i="1"/>
  <c r="G38" i="1"/>
  <c r="D8" i="3"/>
  <c r="D9" i="3"/>
  <c r="H27" i="2" l="1"/>
  <c r="H28" i="2"/>
  <c r="H29" i="2"/>
  <c r="H26" i="2"/>
  <c r="H22" i="2"/>
  <c r="H23" i="2"/>
  <c r="H21" i="2"/>
  <c r="H7" i="2"/>
  <c r="H8" i="2"/>
  <c r="H10" i="2"/>
  <c r="H11" i="2"/>
  <c r="G9" i="2"/>
  <c r="G6" i="2"/>
  <c r="G12" i="2" l="1"/>
  <c r="G18" i="2" s="1"/>
  <c r="E13" i="1"/>
  <c r="G103" i="1" l="1"/>
  <c r="F101" i="1"/>
  <c r="G97" i="1"/>
  <c r="G98" i="1"/>
  <c r="G99" i="1"/>
  <c r="G96" i="1"/>
  <c r="G112" i="1"/>
  <c r="G110" i="1"/>
  <c r="G109" i="1"/>
  <c r="G107" i="1"/>
  <c r="G105" i="1"/>
  <c r="G102" i="1"/>
  <c r="G92" i="1" l="1"/>
  <c r="G90" i="1"/>
  <c r="G89" i="1"/>
  <c r="G87" i="1"/>
  <c r="G85" i="1"/>
  <c r="G83" i="1"/>
  <c r="G82" i="1"/>
  <c r="G58" i="1" l="1"/>
  <c r="G66" i="1"/>
  <c r="G67" i="1"/>
  <c r="G68" i="1"/>
  <c r="G69" i="1"/>
  <c r="G70" i="1"/>
  <c r="G71" i="1"/>
  <c r="G72" i="1"/>
  <c r="G75" i="1"/>
  <c r="G65" i="1"/>
  <c r="G62" i="1"/>
  <c r="G60" i="1"/>
  <c r="G59" i="1"/>
  <c r="G56" i="1"/>
  <c r="G55" i="1"/>
  <c r="G44" i="1"/>
  <c r="G45" i="1"/>
  <c r="G46" i="1"/>
  <c r="G47" i="1"/>
  <c r="G48" i="1"/>
  <c r="G49" i="1"/>
  <c r="G52" i="1"/>
  <c r="G53" i="1"/>
  <c r="G43" i="1"/>
  <c r="G30" i="1" l="1"/>
  <c r="G31" i="1"/>
  <c r="G32" i="1"/>
  <c r="G29" i="1"/>
  <c r="G20" i="1"/>
  <c r="G19" i="1"/>
  <c r="G17" i="1"/>
  <c r="G16" i="1"/>
  <c r="G14" i="1"/>
  <c r="F11" i="1"/>
  <c r="G12" i="1"/>
  <c r="G10" i="1"/>
  <c r="G9" i="1"/>
  <c r="G28" i="1" l="1"/>
  <c r="G8" i="1"/>
  <c r="G101" i="1"/>
  <c r="F81" i="1"/>
  <c r="G81" i="1"/>
  <c r="E101" i="1"/>
  <c r="E81" i="1"/>
  <c r="E95" i="1" l="1"/>
  <c r="F95" i="1"/>
  <c r="G95" i="1"/>
  <c r="E113" i="1"/>
  <c r="E111" i="1"/>
  <c r="E108" i="1"/>
  <c r="E106" i="1"/>
  <c r="E104" i="1"/>
  <c r="E93" i="1"/>
  <c r="E91" i="1"/>
  <c r="E88" i="1"/>
  <c r="E86" i="1"/>
  <c r="E84" i="1"/>
  <c r="E64" i="1"/>
  <c r="E63" i="1" s="1"/>
  <c r="E61" i="1"/>
  <c r="E54" i="1"/>
  <c r="E42" i="1"/>
  <c r="E28" i="1"/>
  <c r="E27" i="1" s="1"/>
  <c r="E22" i="1"/>
  <c r="E21" i="1" s="1"/>
  <c r="E18" i="1"/>
  <c r="E15" i="1"/>
  <c r="E11" i="1"/>
  <c r="E8" i="1"/>
  <c r="G113" i="1"/>
  <c r="G111" i="1"/>
  <c r="G108" i="1"/>
  <c r="G106" i="1"/>
  <c r="G104" i="1"/>
  <c r="G93" i="1"/>
  <c r="G91" i="1"/>
  <c r="G88" i="1"/>
  <c r="G86" i="1"/>
  <c r="G84" i="1"/>
  <c r="F113" i="1"/>
  <c r="F111" i="1"/>
  <c r="F108" i="1"/>
  <c r="F106" i="1"/>
  <c r="F104" i="1"/>
  <c r="F93" i="1"/>
  <c r="F91" i="1"/>
  <c r="F88" i="1"/>
  <c r="F86" i="1"/>
  <c r="F84" i="1"/>
  <c r="F80" i="1" l="1"/>
  <c r="F100" i="1"/>
  <c r="G100" i="1"/>
  <c r="E100" i="1"/>
  <c r="E80" i="1"/>
  <c r="G80" i="1"/>
  <c r="E36" i="1"/>
  <c r="E76" i="1" s="1"/>
  <c r="G61" i="1" l="1"/>
  <c r="F61" i="1"/>
  <c r="G22" i="1"/>
  <c r="F22" i="1"/>
  <c r="G11" i="1"/>
  <c r="C7" i="3" l="1"/>
  <c r="B7" i="3"/>
  <c r="B6" i="3" s="1"/>
  <c r="C6" i="3" l="1"/>
  <c r="D6" i="3" s="1"/>
  <c r="D7" i="3"/>
  <c r="G63" i="1"/>
  <c r="F64" i="1"/>
  <c r="F63" i="1" s="1"/>
  <c r="G54" i="1"/>
  <c r="F54" i="1"/>
  <c r="F42" i="1"/>
  <c r="G27" i="1"/>
  <c r="F28" i="1"/>
  <c r="F27" i="1" s="1"/>
  <c r="G21" i="1"/>
  <c r="F21" i="1"/>
  <c r="G18" i="1"/>
  <c r="F18" i="1"/>
  <c r="G15" i="1"/>
  <c r="F15" i="1"/>
  <c r="G13" i="1"/>
  <c r="F13" i="1"/>
  <c r="F8" i="1"/>
  <c r="F36" i="1" l="1"/>
  <c r="F76" i="1" s="1"/>
  <c r="G36" i="1"/>
  <c r="G76" i="1" s="1"/>
  <c r="F7" i="1"/>
  <c r="F6" i="2"/>
  <c r="H6" i="2" s="1"/>
  <c r="F9" i="2"/>
  <c r="H9" i="2" s="1"/>
  <c r="F12" i="2" l="1"/>
  <c r="G7" i="1"/>
  <c r="E7" i="1"/>
  <c r="F18" i="2" l="1"/>
  <c r="H12" i="2"/>
</calcChain>
</file>

<file path=xl/sharedStrings.xml><?xml version="1.0" encoding="utf-8"?>
<sst xmlns="http://schemas.openxmlformats.org/spreadsheetml/2006/main" count="497" uniqueCount="204">
  <si>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</si>
  <si>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</si>
  <si>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</si>
  <si>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</si>
  <si>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</si>
  <si>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</si>
  <si>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</si>
  <si>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</si>
  <si>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</si>
  <si>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</si>
  <si>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</si>
  <si>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VIŠAK / MANJAK IZ PRETHODNE(IH) GODINE KOJI ĆE SE RASPOREDITI / POKRITI</t>
  </si>
  <si>
    <t>VIŠAK / MANJAK + NETO FINANCIRANJE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</si>
  <si>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</si>
  <si>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</si>
  <si>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</si>
  <si>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</si>
  <si>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</si>
  <si>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</si>
  <si>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iz drž. proračuna</t>
  </si>
  <si>
    <t>Pomoći iz žup. proračuna</t>
  </si>
  <si>
    <t>Prihodi od upravnih i administrativnih pristojbi, pristojbi po posebnim propisima i naknada</t>
  </si>
  <si>
    <t>Ostali prihodi za posebne namjene</t>
  </si>
  <si>
    <t>Prihodi od prodaje proizvoda i robe te pruženih usluga, prihodi od donacija te povrati po protesnim jamstvima</t>
  </si>
  <si>
    <t>Vlastiti prihodi</t>
  </si>
  <si>
    <t>Donacije</t>
  </si>
  <si>
    <t>Prihodi iz nadležnog proračuna i od HZZO-a temeljem ugovornih obveza</t>
  </si>
  <si>
    <t>Prihodi za decentr. funkcije</t>
  </si>
  <si>
    <t>Prihodi od prodaje nefinancijske imovine</t>
  </si>
  <si>
    <t>Prihodi od prodaje proizvedene dugotrajne imovine</t>
  </si>
  <si>
    <t>Prihodi od nefinanc. imovine</t>
  </si>
  <si>
    <t>Vlastiti izvori</t>
  </si>
  <si>
    <t>RASHODI POSLOVANJA</t>
  </si>
  <si>
    <t>Naziv rashoda</t>
  </si>
  <si>
    <t>Rashodi za zaposlene</t>
  </si>
  <si>
    <t>Prihodi za posebne namjene</t>
  </si>
  <si>
    <t>Materijalni rashodi</t>
  </si>
  <si>
    <t>Financijski rashodi</t>
  </si>
  <si>
    <t>BROJČANA OZNAKA I NAZIV</t>
  </si>
  <si>
    <t>UKUPNI RASHODI</t>
  </si>
  <si>
    <t>09 Obrazovanje</t>
  </si>
  <si>
    <t>091 Predškolsko i osnovno obrazovanje</t>
  </si>
  <si>
    <t>096 Dodatne usluge u obrazovanju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</si>
  <si>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</si>
  <si>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</si>
  <si>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</si>
  <si>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</si>
  <si>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</si>
  <si>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</si>
  <si>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</si>
  <si>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Prihodi od imovine</t>
  </si>
  <si>
    <t>Plan za 2024.</t>
  </si>
  <si>
    <t>Prihodi od Grada-ŠJP</t>
  </si>
  <si>
    <t>VIŠAK KORIŠTEN ZA POKRIĆE RASHODA</t>
  </si>
  <si>
    <t>Donacije-višak</t>
  </si>
  <si>
    <t>Vlastiti prihodi-višak</t>
  </si>
  <si>
    <t>Rashodi za nabavu proizvedene dugotrajne imovine</t>
  </si>
  <si>
    <t>A3. PRIHODI I RASHODI PREMA IZVORIMA FINANCIRANJA</t>
  </si>
  <si>
    <t>UKUPNI PRIHODI</t>
  </si>
  <si>
    <t>Pomoći</t>
  </si>
  <si>
    <t>Pomoći-MZO</t>
  </si>
  <si>
    <t>Pomoći-ŽUP.</t>
  </si>
  <si>
    <t>Prihodi od nefinancijske imovine i nadoknade štete s osnova osiguranja</t>
  </si>
  <si>
    <t>Rezultat</t>
  </si>
  <si>
    <t>Prihodi za posebne namjene-višak</t>
  </si>
  <si>
    <t>A4. RASHODI PREMA FUNKCIJSKOJ KLASIFIKACIJI</t>
  </si>
  <si>
    <t xml:space="preserve">                                               I. OPĆI DIO</t>
  </si>
  <si>
    <t xml:space="preserve">                       A) SAŽETAK RAČUNA PRIHODA I RASHODA</t>
  </si>
  <si>
    <t xml:space="preserve">                         A. RAČUN PRIHODA I RASHODA </t>
  </si>
  <si>
    <t xml:space="preserve">                    I. OPĆI DIO</t>
  </si>
  <si>
    <t>Pomoći iz državnog proračuna</t>
  </si>
  <si>
    <t>Pomoći iz županijskog proračuna</t>
  </si>
  <si>
    <t>Višak prihoda poslovanja</t>
  </si>
  <si>
    <t>Pomoći-višak</t>
  </si>
  <si>
    <t>C) PRENESENI VIŠAK ILI PRENESENI MANJAK</t>
  </si>
  <si>
    <t>UKUPAN DONOS VIŠKA / MANJKA IZ PRETHODNE(IH) GODINE</t>
  </si>
  <si>
    <t>PRIJENOS VIŠKA / MANJKA IZ PRETHODNE(IH) GODINE</t>
  </si>
  <si>
    <t>PRIJENOS VIŠKA / MANJKA IZ PRETHODNE(IH) GODINE U SLJEDEĆE RAZDOBLJE</t>
  </si>
  <si>
    <t>VIŠAK / MANJAK + NETO FINANCIRANJE + PRIJENOS VIŠKA/MANJKA IZ PRETHODNE(IH) GODINE - PRIJENOS VIŠKA/MANJKA U SLJEDEĆE RAZDOBLJE</t>
  </si>
  <si>
    <t>VIŠAK / MANJAK TEKUĆE GODINE</t>
  </si>
  <si>
    <t>PRIJENOS VIŠKA / MANJKA U SLJEDEĆE RAZDOBLJE</t>
  </si>
  <si>
    <t>Naknade građanima i kućanstvimana temelju osiguranja i druge naknade</t>
  </si>
  <si>
    <t>Ostali rashodi</t>
  </si>
  <si>
    <t>A1. PRIHODI POSLOVANJA I PRIHODI OD PRODAJE NEFINANCIJSKE IMOVINE PREMA EKONOMSKOJ KLASIFIKACIJI I IZVORIMA</t>
  </si>
  <si>
    <t>A2. RASHODI POSLOVANJA I RASHODI ZA NABAVU NEFINANCIJSKE IMOVINE PREMA EKONOMSKOJ KLASIFIKACIJI I IZVORIMA</t>
  </si>
  <si>
    <t xml:space="preserve">  FINANCIJSKI PLAN OŠ BRDA 
                ZA 2024. I PROJEKCIJA ZA 2025. I 2026. GODINU</t>
  </si>
  <si>
    <t xml:space="preserve">                      B. RAČUN FINANCIRANJA PREMA EKONOMSKOJ KLASIFIKACIJI I IZVORIMA FINANCIRANJA</t>
  </si>
  <si>
    <t>Pomoći -višak</t>
  </si>
  <si>
    <t>Porezni prihodi za dec. funkcije</t>
  </si>
  <si>
    <t>Prihodi od Grada/plan škole</t>
  </si>
  <si>
    <t>D)  VIŠEGODIŠNJI PLAN URAVNOTEŽENJA</t>
  </si>
  <si>
    <t>Promjena +/-</t>
  </si>
  <si>
    <t xml:space="preserve">                        I.  REBALANS FINANCIJSKOG PLANA OŠ BRDA 
                ZA 2024. </t>
  </si>
  <si>
    <t>Novi iznos
za 2024.</t>
  </si>
  <si>
    <t xml:space="preserve">Rebalans 2024.
</t>
  </si>
  <si>
    <t>Plan 2024.</t>
  </si>
  <si>
    <t xml:space="preserve">  REBALANS FINANCIJSKOG PLANA OŠ BRDA 
                ZA 2024. </t>
  </si>
  <si>
    <t xml:space="preserve">                               I.   REBALANS FINANCIJSKOG PLANA OŠ BRDA
                         ZA 2024.</t>
  </si>
  <si>
    <t>34</t>
  </si>
  <si>
    <t>32</t>
  </si>
  <si>
    <t>31</t>
  </si>
  <si>
    <t>POMOĆI IZ DRŽAVNOG PRORAČUNA</t>
  </si>
  <si>
    <t>Izvor 5.3.</t>
  </si>
  <si>
    <t>RASHODI ZA ZAPOSLENE U OŠ</t>
  </si>
  <si>
    <t>Aktivnost S023203A320301</t>
  </si>
  <si>
    <t>42</t>
  </si>
  <si>
    <t>DONACIJE</t>
  </si>
  <si>
    <t>Izvor 6.1.</t>
  </si>
  <si>
    <t>OPĆI PRIHODI I PRIMICI</t>
  </si>
  <si>
    <t>Izvor 1.1.</t>
  </si>
  <si>
    <t>NABAVKA ŠKOLSKE LEKTIRE</t>
  </si>
  <si>
    <t>Aktivnost S023202K320250</t>
  </si>
  <si>
    <t>PRIHODI OD PRODAJE ZEMLJIŠTA I OBJEKATA</t>
  </si>
  <si>
    <t>Izvor 7.1.</t>
  </si>
  <si>
    <t>POMOĆI IZ ŽUPANIJSKOG PRORAČUNA</t>
  </si>
  <si>
    <t>Izvor 5.4.</t>
  </si>
  <si>
    <t>OSTALI VLASTITI PRIHODI</t>
  </si>
  <si>
    <t>Izvor 3.1.</t>
  </si>
  <si>
    <t>KUPNJA OPREME ZA OSNOVNE ŠKOLE</t>
  </si>
  <si>
    <t>Aktivnost S023202K320201</t>
  </si>
  <si>
    <t>EU PROJEKT "S POMOĆNIKOM MOGU BOLJE 7"</t>
  </si>
  <si>
    <t>Aktivnost S023201T320112</t>
  </si>
  <si>
    <t>EU PROJEKT "S POMOĆNIKOM MOGU BOLJE 6"</t>
  </si>
  <si>
    <t>Aktivnost S023201T320111</t>
  </si>
  <si>
    <t>PREHRANA UČENIKA</t>
  </si>
  <si>
    <t>Aktivnost S023201T320107</t>
  </si>
  <si>
    <t>EU PROJEKT "S POMOĆNIKOM MOGU BOLJE 5"</t>
  </si>
  <si>
    <t>Aktivnost S023201T320105</t>
  </si>
  <si>
    <t>ŠKOLSKA SHEMA VOĆA I POVRĆA</t>
  </si>
  <si>
    <t>Aktivnost S023201T320101</t>
  </si>
  <si>
    <t>ODRŽAVANJE OBJEKATA OŠ</t>
  </si>
  <si>
    <t>Aktivnost S023201A320120</t>
  </si>
  <si>
    <t>POMOĆNICI U NASTAVI</t>
  </si>
  <si>
    <t>Aktivnost S023201A320115</t>
  </si>
  <si>
    <t>Naknade građanima i kućanstvima na temelju osiguranja i druge naknade</t>
  </si>
  <si>
    <t>37</t>
  </si>
  <si>
    <t>VLASTITA I NAMJENSKA SREDSTVA OSNOVNIH ŠKOLA</t>
  </si>
  <si>
    <t>Aktivnost S023201A320114</t>
  </si>
  <si>
    <t>PROJEKT E ŠKOLE</t>
  </si>
  <si>
    <t>Aktivnost S023201A320113</t>
  </si>
  <si>
    <t>UREĐENJE OKOLIŠA ŠKOLA</t>
  </si>
  <si>
    <t>Aktivnost S023201A320112</t>
  </si>
  <si>
    <t>HITNE INTERVENCIJE</t>
  </si>
  <si>
    <t>Aktivnost S023201A320111</t>
  </si>
  <si>
    <t>SUSTAV VIDEO NADZORA</t>
  </si>
  <si>
    <t>Aktivnost S023201A320110</t>
  </si>
  <si>
    <t>BLAGO NAŠEG MARJANA</t>
  </si>
  <si>
    <t>Aktivnost S023201A320107</t>
  </si>
  <si>
    <t>PROMETNI ODGOJ I SIGURNOST U PROMETU - POLIGON</t>
  </si>
  <si>
    <t>Aktivnost S023201A320105</t>
  </si>
  <si>
    <t>NABAVKA UDŽBENIKA I PRIBORA</t>
  </si>
  <si>
    <t>Aktivnost S023201A320104</t>
  </si>
  <si>
    <t>POMOĆI IZ DRUGIH PRORAČUNA</t>
  </si>
  <si>
    <t>Izvor 5.5.</t>
  </si>
  <si>
    <t>38</t>
  </si>
  <si>
    <t>OSTALI NAMJENSKI PRIHODI</t>
  </si>
  <si>
    <t>Izvor 4.3.</t>
  </si>
  <si>
    <t>IZVANNASTAVNE I IZVANŠKOLSKE AKTIVNOSTI</t>
  </si>
  <si>
    <t>Aktivnost S023201A320102</t>
  </si>
  <si>
    <t>SUFINANCIRANJE PRODUŽENOG BORAVKA</t>
  </si>
  <si>
    <t>Aktivnost S023201A320101</t>
  </si>
  <si>
    <t>POREZNI PRIHODI ZA DECENTRALIZIRANE FUNKCIJE</t>
  </si>
  <si>
    <t>Izvor 1.2.</t>
  </si>
  <si>
    <t>KAPITALNA ULAGANJA U OPREMU - DECENTRALIZIRANA SREDSTVA</t>
  </si>
  <si>
    <t>Aktivnost S023200K320001</t>
  </si>
  <si>
    <t>REDOVNO ODRŽAVANJE OBJEKATA OSNOVNIH ŠKOLA</t>
  </si>
  <si>
    <t>Aktivnost S023200A320002</t>
  </si>
  <si>
    <t>REDOVNA PROGRAMSKA DJELATNOST OSNOVNIH ŠKOLA</t>
  </si>
  <si>
    <t>Aktivnost S023200A320001</t>
  </si>
  <si>
    <t>OŠ BRDA</t>
  </si>
  <si>
    <t>Proračunski korisnik 1030113359</t>
  </si>
  <si>
    <t>ODSJEK ZA ODGOJ, OBRAZOVANJE, ZNANOST I TEHNIČKU KULTURU</t>
  </si>
  <si>
    <t>Glava 10301</t>
  </si>
  <si>
    <t>UPRAVNI ODJEL ZA DRUŠTVENE DJELATNOSTI</t>
  </si>
  <si>
    <t>Razdjel 103</t>
  </si>
  <si>
    <t>SVEUKUPNO RASHODI</t>
  </si>
  <si>
    <t>Novi iznos</t>
  </si>
  <si>
    <t>Promjena iznos</t>
  </si>
  <si>
    <t>Planirano</t>
  </si>
  <si>
    <t>Šifra</t>
  </si>
  <si>
    <t>UKUPNI PRIHODI + VIŠAK</t>
  </si>
  <si>
    <t>DONACIJE-višak</t>
  </si>
  <si>
    <t>Izvor 9.6.</t>
  </si>
  <si>
    <t>POMOĆI-višak</t>
  </si>
  <si>
    <t>Izvor 9.5.</t>
  </si>
  <si>
    <t>PRIHODI ZA POSEBNE NAMJENE-višak</t>
  </si>
  <si>
    <t>Izvor 9.4.</t>
  </si>
  <si>
    <t>VLASTITI PRIHODI-višak</t>
  </si>
  <si>
    <t>Izvor 9.3.</t>
  </si>
  <si>
    <t>REZULTAT</t>
  </si>
  <si>
    <t>Izvor 9.</t>
  </si>
  <si>
    <t>PRIHODI OD NEFIN IMOVINE I NAKNADE ŠTETE S OSNOVE OSIG.</t>
  </si>
  <si>
    <t>Izvor 7.</t>
  </si>
  <si>
    <t>Izvor 6.</t>
  </si>
  <si>
    <t xml:space="preserve">POMOĆI </t>
  </si>
  <si>
    <t>Izvor 5.</t>
  </si>
  <si>
    <t>PRIHODI ZA POSEBNE NAMJENE</t>
  </si>
  <si>
    <t>Izvor 4.</t>
  </si>
  <si>
    <t>VLASTITI PRIHODI</t>
  </si>
  <si>
    <t>Izvor 3.</t>
  </si>
  <si>
    <t>POREZNI PRIHODI ZA DECENTRALIZIRANE PRIHODE</t>
  </si>
  <si>
    <t>Izvor 1.</t>
  </si>
  <si>
    <t>SVEUKUPNO PRIHODI</t>
  </si>
  <si>
    <t>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</si>
</sst>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#,##0.00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.95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14996795556505021"/>
        <bgColor indexed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0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1">
    <xf numFmtId="0" fontId="0" fillId="0" borderId="0" xfId="0"/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3" fontId="4" fillId="3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>
      <alignment horizontal="right"/>
    </xf>
    <xf numFmtId="3" fontId="4" fillId="3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3" fontId="4" fillId="4" borderId="1" xfId="0" quotePrefix="1" applyNumberFormat="1" applyFont="1" applyFill="1" applyBorder="1" applyAlignment="1">
      <alignment horizontal="right"/>
    </xf>
    <xf numFmtId="3" fontId="4" fillId="3" borderId="1" xfId="0" quotePrefix="1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 shrinkToFit="1"/>
    </xf>
    <xf numFmtId="3" fontId="9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7" fillId="2" borderId="3" xfId="0" quotePrefix="1" applyFont="1" applyFill="1" applyBorder="1" applyAlignment="1">
      <alignment horizontal="center" vertical="center" wrapText="1" shrinkToFit="1"/>
    </xf>
    <xf numFmtId="0" fontId="10" fillId="2" borderId="3" xfId="0" quotePrefix="1" applyFont="1" applyFill="1" applyBorder="1" applyAlignment="1">
      <alignment horizontal="center" vertical="center" wrapText="1" shrinkToFit="1"/>
    </xf>
    <xf numFmtId="0" fontId="6" fillId="2" borderId="3" xfId="0" quotePrefix="1" applyFont="1" applyFill="1" applyBorder="1" applyAlignment="1">
      <alignment horizontal="center" vertical="center" wrapText="1" shrinkToFit="1"/>
    </xf>
    <xf numFmtId="0" fontId="10" fillId="2" borderId="3" xfId="0" quotePrefix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quotePrefix="1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wrapText="1"/>
    </xf>
    <xf numFmtId="0" fontId="7" fillId="2" borderId="3" xfId="0" quotePrefix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2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0" fontId="4" fillId="4" borderId="4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 applyProtection="1">
      <alignment horizontal="left" vertical="center" shrinkToFit="1"/>
    </xf>
    <xf numFmtId="0" fontId="10" fillId="2" borderId="3" xfId="0" quotePrefix="1" applyFont="1" applyFill="1" applyBorder="1" applyAlignment="1">
      <alignment horizontal="left" vertical="center" shrinkToFit="1"/>
    </xf>
    <xf numFmtId="0" fontId="6" fillId="2" borderId="3" xfId="0" applyNumberFormat="1" applyFont="1" applyFill="1" applyBorder="1" applyAlignment="1" applyProtection="1">
      <alignment vertical="center" shrinkToFit="1"/>
    </xf>
    <xf numFmtId="0" fontId="7" fillId="2" borderId="3" xfId="0" applyNumberFormat="1" applyFont="1" applyFill="1" applyBorder="1" applyAlignment="1" applyProtection="1">
      <alignment vertical="center" shrinkToFit="1"/>
    </xf>
    <xf numFmtId="0" fontId="6" fillId="2" borderId="3" xfId="0" quotePrefix="1" applyFont="1" applyFill="1" applyBorder="1" applyAlignment="1">
      <alignment horizontal="left" vertical="center" shrinkToFit="1"/>
    </xf>
    <xf numFmtId="0" fontId="11" fillId="2" borderId="3" xfId="0" quotePrefix="1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center" wrapText="1"/>
    </xf>
    <xf numFmtId="0" fontId="7" fillId="2" borderId="3" xfId="0" applyNumberFormat="1" applyFont="1" applyFill="1" applyBorder="1" applyAlignment="1" applyProtection="1">
      <alignment horizontal="center" wrapText="1"/>
    </xf>
    <xf numFmtId="0" fontId="7" fillId="2" borderId="3" xfId="0" quotePrefix="1" applyFont="1" applyFill="1" applyBorder="1" applyAlignment="1">
      <alignment horizontal="center"/>
    </xf>
    <xf numFmtId="0" fontId="10" fillId="2" borderId="3" xfId="0" quotePrefix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10" fillId="2" borderId="6" xfId="0" quotePrefix="1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 applyProtection="1">
      <alignment vertical="center" wrapText="1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21" fillId="0" borderId="3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shrinkToFit="1"/>
    </xf>
    <xf numFmtId="3" fontId="23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3" fontId="4" fillId="5" borderId="1" xfId="0" quotePrefix="1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 shrinkToFit="1"/>
    </xf>
    <xf numFmtId="3" fontId="28" fillId="0" borderId="3" xfId="0" applyNumberFormat="1" applyFont="1" applyFill="1" applyBorder="1" applyAlignment="1" applyProtection="1">
      <alignment horizontal="center" vertical="center" wrapText="1"/>
    </xf>
    <xf numFmtId="0" fontId="29" fillId="4" borderId="4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 shrinkToFit="1"/>
    </xf>
    <xf numFmtId="3" fontId="30" fillId="0" borderId="3" xfId="0" applyNumberFormat="1" applyFont="1" applyBorder="1" applyAlignment="1">
      <alignment horizontal="center" vertical="center"/>
    </xf>
    <xf numFmtId="3" fontId="28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 shrinkToFit="1"/>
    </xf>
    <xf numFmtId="0" fontId="6" fillId="2" borderId="5" xfId="0" quotePrefix="1" applyFont="1" applyFill="1" applyBorder="1" applyAlignment="1">
      <alignment horizontal="center" vertical="center" wrapText="1" shrinkToFit="1"/>
    </xf>
    <xf numFmtId="0" fontId="10" fillId="2" borderId="5" xfId="0" quotePrefix="1" applyFont="1" applyFill="1" applyBorder="1" applyAlignment="1">
      <alignment horizontal="center" vertical="center" wrapText="1" shrinkToFit="1"/>
    </xf>
    <xf numFmtId="0" fontId="10" fillId="2" borderId="5" xfId="0" quotePrefix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left" vertical="center" wrapText="1" shrinkToFit="1"/>
    </xf>
    <xf numFmtId="0" fontId="10" fillId="2" borderId="3" xfId="0" quotePrefix="1" applyFont="1" applyFill="1" applyBorder="1" applyAlignment="1">
      <alignment horizontal="left" vertical="center" wrapText="1" shrinkToFit="1"/>
    </xf>
    <xf numFmtId="0" fontId="11" fillId="2" borderId="3" xfId="0" quotePrefix="1" applyFont="1" applyFill="1" applyBorder="1" applyAlignment="1">
      <alignment horizontal="left" vertical="center" wrapText="1" shrinkToFit="1"/>
    </xf>
    <xf numFmtId="0" fontId="16" fillId="2" borderId="3" xfId="0" applyNumberFormat="1" applyFont="1" applyFill="1" applyBorder="1" applyAlignment="1" applyProtection="1">
      <alignment vertical="center" wrapText="1" shrinkToFit="1"/>
    </xf>
    <xf numFmtId="0" fontId="7" fillId="2" borderId="3" xfId="0" applyNumberFormat="1" applyFont="1" applyFill="1" applyBorder="1" applyAlignment="1" applyProtection="1">
      <alignment vertical="center" wrapText="1" shrinkToFi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25" fillId="3" borderId="1" xfId="0" quotePrefix="1" applyNumberFormat="1" applyFont="1" applyFill="1" applyBorder="1" applyAlignment="1" applyProtection="1">
      <alignment horizontal="left" vertical="center" wrapText="1" shrinkToFit="1"/>
    </xf>
    <xf numFmtId="0" fontId="26" fillId="3" borderId="2" xfId="0" applyNumberFormat="1" applyFont="1" applyFill="1" applyBorder="1" applyAlignment="1" applyProtection="1">
      <alignment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7" fillId="0" borderId="2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left" vertical="center"/>
    </xf>
    <xf numFmtId="0" fontId="6" fillId="0" borderId="1" xfId="0" quotePrefix="1" applyNumberFormat="1" applyFont="1" applyFill="1" applyBorder="1" applyAlignment="1" applyProtection="1">
      <alignment horizontal="left" vertical="center" wrapText="1"/>
    </xf>
    <xf numFmtId="0" fontId="6" fillId="0" borderId="2" xfId="0" quotePrefix="1" applyNumberFormat="1" applyFont="1" applyFill="1" applyBorder="1" applyAlignment="1" applyProtection="1">
      <alignment horizontal="left" vertical="center" wrapText="1"/>
    </xf>
    <xf numFmtId="0" fontId="6" fillId="0" borderId="4" xfId="0" quotePrefix="1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left" vertical="center" wrapText="1"/>
    </xf>
    <xf numFmtId="0" fontId="6" fillId="3" borderId="2" xfId="0" quotePrefix="1" applyNumberFormat="1" applyFont="1" applyFill="1" applyBorder="1" applyAlignment="1" applyProtection="1">
      <alignment horizontal="left" vertical="center" wrapText="1"/>
    </xf>
    <xf numFmtId="0" fontId="6" fillId="3" borderId="4" xfId="0" quotePrefix="1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</xf>
    <xf numFmtId="0" fontId="7" fillId="3" borderId="2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4" fillId="4" borderId="1" xfId="0" applyNumberFormat="1" applyFont="1" applyFill="1" applyBorder="1" applyAlignment="1" applyProtection="1">
      <alignment horizontal="left" vertical="center" shrinkToFit="1"/>
    </xf>
    <xf numFmtId="0" fontId="4" fillId="4" borderId="2" xfId="0" applyNumberFormat="1" applyFont="1" applyFill="1" applyBorder="1" applyAlignment="1" applyProtection="1">
      <alignment horizontal="left" vertical="center" shrinkToFit="1"/>
    </xf>
    <xf numFmtId="0" fontId="4" fillId="4" borderId="4" xfId="0" applyNumberFormat="1" applyFont="1" applyFill="1" applyBorder="1" applyAlignment="1" applyProtection="1">
      <alignment horizontal="left" vertical="center" shrinkToFit="1"/>
    </xf>
    <xf numFmtId="0" fontId="4" fillId="3" borderId="1" xfId="0" applyNumberFormat="1" applyFont="1" applyFill="1" applyBorder="1" applyAlignment="1" applyProtection="1">
      <alignment horizontal="left" vertical="center" shrinkToFit="1"/>
    </xf>
    <xf numFmtId="0" fontId="4" fillId="3" borderId="2" xfId="0" applyNumberFormat="1" applyFont="1" applyFill="1" applyBorder="1" applyAlignment="1" applyProtection="1">
      <alignment horizontal="left" vertical="center" shrinkToFit="1"/>
    </xf>
    <xf numFmtId="0" fontId="4" fillId="3" borderId="4" xfId="0" applyNumberFormat="1" applyFont="1" applyFill="1" applyBorder="1" applyAlignment="1" applyProtection="1">
      <alignment horizontal="left" vertical="center" shrinkToFit="1"/>
    </xf>
    <xf numFmtId="0" fontId="6" fillId="5" borderId="1" xfId="0" quotePrefix="1" applyNumberFormat="1" applyFont="1" applyFill="1" applyBorder="1" applyAlignment="1" applyProtection="1">
      <alignment horizontal="left" vertical="center" wrapText="1"/>
    </xf>
    <xf numFmtId="0" fontId="7" fillId="5" borderId="2" xfId="0" applyNumberFormat="1" applyFont="1" applyFill="1" applyBorder="1" applyAlignment="1" applyProtection="1">
      <alignment vertical="center" wrapText="1"/>
    </xf>
    <xf numFmtId="0" fontId="4" fillId="5" borderId="1" xfId="0" applyNumberFormat="1" applyFont="1" applyFill="1" applyBorder="1" applyAlignment="1" applyProtection="1">
      <alignment horizontal="left" vertical="center" shrinkToFit="1"/>
    </xf>
    <xf numFmtId="0" fontId="4" fillId="5" borderId="2" xfId="0" applyNumberFormat="1" applyFont="1" applyFill="1" applyBorder="1" applyAlignment="1" applyProtection="1">
      <alignment horizontal="left" vertical="center" shrinkToFit="1"/>
    </xf>
    <xf numFmtId="0" fontId="4" fillId="5" borderId="4" xfId="0" applyNumberFormat="1" applyFont="1" applyFill="1" applyBorder="1" applyAlignment="1" applyProtection="1">
      <alignment horizontal="left" vertical="center" shrinkToFit="1"/>
    </xf>
    <xf numFmtId="0" fontId="16" fillId="3" borderId="1" xfId="0" quotePrefix="1" applyNumberFormat="1" applyFont="1" applyFill="1" applyBorder="1" applyAlignment="1" applyProtection="1">
      <alignment horizontal="left" vertical="center" wrapText="1" shrinkToFit="1"/>
    </xf>
    <xf numFmtId="0" fontId="24" fillId="3" borderId="2" xfId="0" applyNumberFormat="1" applyFont="1" applyFill="1" applyBorder="1" applyAlignment="1" applyProtection="1">
      <alignment vertical="center" wrapText="1" shrinkToFit="1"/>
    </xf>
    <xf numFmtId="0" fontId="21" fillId="0" borderId="1" xfId="0" applyFont="1" applyBorder="1" applyAlignment="1">
      <alignment shrinkToFit="1"/>
    </xf>
    <xf numFmtId="0" fontId="21" fillId="0" borderId="2" xfId="0" applyFont="1" applyBorder="1" applyAlignment="1">
      <alignment shrinkToFit="1"/>
    </xf>
    <xf numFmtId="0" fontId="21" fillId="0" borderId="4" xfId="0" applyFont="1" applyBorder="1" applyAlignment="1">
      <alignment shrinkToFit="1"/>
    </xf>
    <xf numFmtId="0" fontId="22" fillId="0" borderId="1" xfId="0" applyFont="1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0" fontId="21" fillId="0" borderId="1" xfId="0" applyFont="1" applyBorder="1" applyAlignment="1"/>
    <xf numFmtId="0" fontId="21" fillId="0" borderId="2" xfId="0" applyFont="1" applyBorder="1" applyAlignment="1"/>
    <xf numFmtId="0" fontId="21" fillId="0" borderId="4" xfId="0" applyFont="1" applyBorder="1" applyAlignment="1"/>
    <xf numFmtId="0" fontId="22" fillId="0" borderId="1" xfId="0" applyFont="1" applyBorder="1" applyAlignment="1">
      <alignment shrinkToFit="1"/>
    </xf>
    <xf numFmtId="0" fontId="22" fillId="0" borderId="2" xfId="0" applyFont="1" applyBorder="1" applyAlignment="1">
      <alignment shrinkToFit="1"/>
    </xf>
    <xf numFmtId="0" fontId="22" fillId="0" borderId="4" xfId="0" applyFont="1" applyBorder="1" applyAlignment="1">
      <alignment shrinkToFit="1"/>
    </xf>
    <xf numFmtId="0" fontId="18" fillId="0" borderId="3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 shrinkToFit="1"/>
    </xf>
    <xf numFmtId="0" fontId="1" fillId="0" borderId="5" xfId="0" applyFont="1" applyBorder="1" applyAlignment="1">
      <alignment vertical="center" shrinkToFit="1"/>
    </xf>
    <xf numFmtId="0" fontId="17" fillId="2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 shrinkToFit="1"/>
    </xf>
    <xf numFmtId="0" fontId="28" fillId="0" borderId="3" xfId="0" applyFont="1" applyBorder="1" applyAlignment="1">
      <alignment vertical="center" shrinkToFit="1"/>
    </xf>
    <xf numFmtId="0" fontId="19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/>
    <xf numFmtId="0" fontId="8" fillId="0" borderId="0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/>
    <xf numFmtId="0" fontId="7" fillId="0" borderId="0" xfId="1"/>
    <xf numFmtId="0" fontId="32" fillId="13" borderId="3" xfId="1" applyFont="1" applyFill="1" applyBorder="1" applyAlignment="1" applyProtection="1">
      <alignment horizontal="center" vertical="top" wrapText="1" readingOrder="1"/>
      <protection locked="0"/>
    </xf>
    <xf numFmtId="0" fontId="32" fillId="13" borderId="1" xfId="1" applyFont="1" applyFill="1" applyBorder="1" applyAlignment="1" applyProtection="1">
      <alignment horizontal="center" vertical="top" wrapText="1" readingOrder="1"/>
      <protection locked="0"/>
    </xf>
    <xf numFmtId="0" fontId="7" fillId="0" borderId="3" xfId="1" applyBorder="1" applyAlignment="1" applyProtection="1">
      <alignment vertical="top" wrapText="1"/>
      <protection locked="0"/>
    </xf>
    <xf numFmtId="0" fontId="32" fillId="13" borderId="3" xfId="1" applyFont="1" applyFill="1" applyBorder="1" applyAlignment="1" applyProtection="1">
      <alignment horizontal="center" vertical="top" wrapText="1" readingOrder="1"/>
      <protection locked="0"/>
    </xf>
    <xf numFmtId="0" fontId="31" fillId="13" borderId="3" xfId="1" applyFont="1" applyFill="1" applyBorder="1" applyAlignment="1" applyProtection="1">
      <alignment horizontal="center" vertical="top" wrapText="1" readingOrder="1"/>
      <protection locked="0"/>
    </xf>
    <xf numFmtId="0" fontId="33" fillId="0" borderId="0" xfId="1" applyFont="1" applyAlignment="1" applyProtection="1">
      <alignment horizontal="center" vertical="top" wrapText="1" readingOrder="1"/>
      <protection locked="0"/>
    </xf>
    <xf numFmtId="0" fontId="7" fillId="0" borderId="0" xfId="1"/>
    <xf numFmtId="0" fontId="26" fillId="14" borderId="3" xfId="1" applyFont="1" applyFill="1" applyBorder="1" applyAlignment="1" applyProtection="1">
      <alignment vertical="top" wrapText="1" readingOrder="1"/>
      <protection locked="0"/>
    </xf>
    <xf numFmtId="0" fontId="26" fillId="14" borderId="3" xfId="1" applyFont="1" applyFill="1" applyBorder="1" applyAlignment="1" applyProtection="1">
      <alignment vertical="top" wrapText="1" readingOrder="1"/>
      <protection locked="0"/>
    </xf>
    <xf numFmtId="0" fontId="7" fillId="15" borderId="3" xfId="1" applyFont="1" applyFill="1" applyBorder="1"/>
    <xf numFmtId="164" fontId="26" fillId="14" borderId="1" xfId="1" applyNumberFormat="1" applyFont="1" applyFill="1" applyBorder="1" applyAlignment="1" applyProtection="1">
      <alignment vertical="top" wrapText="1" readingOrder="1"/>
      <protection locked="0"/>
    </xf>
    <xf numFmtId="164" fontId="26" fillId="14" borderId="3" xfId="1" applyNumberFormat="1" applyFont="1" applyFill="1" applyBorder="1" applyAlignment="1" applyProtection="1">
      <alignment vertical="top" wrapText="1" readingOrder="1"/>
      <protection locked="0"/>
    </xf>
    <xf numFmtId="0" fontId="26" fillId="6" borderId="3" xfId="1" applyFont="1" applyFill="1" applyBorder="1" applyAlignment="1" applyProtection="1">
      <alignment vertical="top" wrapText="1" readingOrder="1"/>
      <protection locked="0"/>
    </xf>
    <xf numFmtId="0" fontId="26" fillId="6" borderId="3" xfId="1" applyFont="1" applyFill="1" applyBorder="1" applyAlignment="1" applyProtection="1">
      <alignment vertical="top" wrapText="1" readingOrder="1"/>
      <protection locked="0"/>
    </xf>
    <xf numFmtId="0" fontId="7" fillId="2" borderId="3" xfId="1" applyFont="1" applyFill="1" applyBorder="1"/>
    <xf numFmtId="164" fontId="26" fillId="6" borderId="1" xfId="1" applyNumberFormat="1" applyFont="1" applyFill="1" applyBorder="1" applyAlignment="1" applyProtection="1">
      <alignment vertical="top" wrapText="1" readingOrder="1"/>
      <protection locked="0"/>
    </xf>
    <xf numFmtId="164" fontId="26" fillId="6" borderId="3" xfId="1" applyNumberFormat="1" applyFont="1" applyFill="1" applyBorder="1" applyAlignment="1" applyProtection="1">
      <alignment vertical="top" wrapText="1" readingOrder="1"/>
      <protection locked="0"/>
    </xf>
    <xf numFmtId="0" fontId="26" fillId="14" borderId="1" xfId="1" applyFont="1" applyFill="1" applyBorder="1" applyAlignment="1" applyProtection="1">
      <alignment vertical="top" shrinkToFit="1" readingOrder="1"/>
      <protection locked="0"/>
    </xf>
    <xf numFmtId="0" fontId="7" fillId="15" borderId="4" xfId="1" applyFont="1" applyFill="1" applyBorder="1" applyAlignment="1">
      <alignment shrinkToFit="1"/>
    </xf>
    <xf numFmtId="0" fontId="26" fillId="12" borderId="3" xfId="1" applyFont="1" applyFill="1" applyBorder="1" applyAlignment="1" applyProtection="1">
      <alignment vertical="top" wrapText="1" readingOrder="1"/>
      <protection locked="0"/>
    </xf>
    <xf numFmtId="0" fontId="26" fillId="12" borderId="3" xfId="1" applyFont="1" applyFill="1" applyBorder="1" applyAlignment="1" applyProtection="1">
      <alignment vertical="top" wrapText="1" readingOrder="1"/>
      <protection locked="0"/>
    </xf>
    <xf numFmtId="0" fontId="7" fillId="0" borderId="3" xfId="1" applyFont="1" applyBorder="1"/>
    <xf numFmtId="164" fontId="26" fillId="12" borderId="1" xfId="1" applyNumberFormat="1" applyFont="1" applyFill="1" applyBorder="1" applyAlignment="1" applyProtection="1">
      <alignment vertical="top" wrapText="1" readingOrder="1"/>
      <protection locked="0"/>
    </xf>
    <xf numFmtId="164" fontId="26" fillId="12" borderId="3" xfId="1" applyNumberFormat="1" applyFont="1" applyFill="1" applyBorder="1" applyAlignment="1" applyProtection="1">
      <alignment vertical="top" wrapText="1" readingOrder="1"/>
      <protection locked="0"/>
    </xf>
    <xf numFmtId="0" fontId="26" fillId="11" borderId="3" xfId="1" applyFont="1" applyFill="1" applyBorder="1" applyAlignment="1" applyProtection="1">
      <alignment vertical="top" wrapText="1" readingOrder="1"/>
      <protection locked="0"/>
    </xf>
    <xf numFmtId="0" fontId="26" fillId="11" borderId="3" xfId="1" applyFont="1" applyFill="1" applyBorder="1" applyAlignment="1" applyProtection="1">
      <alignment vertical="top" wrapText="1" readingOrder="1"/>
      <protection locked="0"/>
    </xf>
    <xf numFmtId="164" fontId="26" fillId="11" borderId="1" xfId="1" applyNumberFormat="1" applyFont="1" applyFill="1" applyBorder="1" applyAlignment="1" applyProtection="1">
      <alignment vertical="top" wrapText="1" readingOrder="1"/>
      <protection locked="0"/>
    </xf>
    <xf numFmtId="164" fontId="26" fillId="11" borderId="3" xfId="1" applyNumberFormat="1" applyFont="1" applyFill="1" applyBorder="1" applyAlignment="1" applyProtection="1">
      <alignment vertical="top" wrapText="1" readingOrder="1"/>
      <protection locked="0"/>
    </xf>
    <xf numFmtId="0" fontId="26" fillId="10" borderId="3" xfId="1" applyFont="1" applyFill="1" applyBorder="1" applyAlignment="1" applyProtection="1">
      <alignment vertical="top" wrapText="1" readingOrder="1"/>
      <protection locked="0"/>
    </xf>
    <xf numFmtId="0" fontId="26" fillId="10" borderId="3" xfId="1" applyFont="1" applyFill="1" applyBorder="1" applyAlignment="1" applyProtection="1">
      <alignment vertical="top" wrapText="1" readingOrder="1"/>
      <protection locked="0"/>
    </xf>
    <xf numFmtId="164" fontId="26" fillId="10" borderId="1" xfId="1" applyNumberFormat="1" applyFont="1" applyFill="1" applyBorder="1" applyAlignment="1" applyProtection="1">
      <alignment vertical="top" wrapText="1" readingOrder="1"/>
      <protection locked="0"/>
    </xf>
    <xf numFmtId="164" fontId="26" fillId="10" borderId="3" xfId="1" applyNumberFormat="1" applyFont="1" applyFill="1" applyBorder="1" applyAlignment="1" applyProtection="1">
      <alignment vertical="top" wrapText="1" readingOrder="1"/>
      <protection locked="0"/>
    </xf>
    <xf numFmtId="0" fontId="26" fillId="9" borderId="3" xfId="1" applyFont="1" applyFill="1" applyBorder="1" applyAlignment="1" applyProtection="1">
      <alignment vertical="top" wrapText="1" readingOrder="1"/>
      <protection locked="0"/>
    </xf>
    <xf numFmtId="0" fontId="26" fillId="9" borderId="3" xfId="1" applyFont="1" applyFill="1" applyBorder="1" applyAlignment="1" applyProtection="1">
      <alignment vertical="top" wrapText="1" readingOrder="1"/>
      <protection locked="0"/>
    </xf>
    <xf numFmtId="164" fontId="26" fillId="9" borderId="1" xfId="1" applyNumberFormat="1" applyFont="1" applyFill="1" applyBorder="1" applyAlignment="1" applyProtection="1">
      <alignment vertical="top" wrapText="1" readingOrder="1"/>
      <protection locked="0"/>
    </xf>
    <xf numFmtId="164" fontId="26" fillId="9" borderId="3" xfId="1" applyNumberFormat="1" applyFont="1" applyFill="1" applyBorder="1" applyAlignment="1" applyProtection="1">
      <alignment vertical="top" wrapText="1" readingOrder="1"/>
      <protection locked="0"/>
    </xf>
    <xf numFmtId="0" fontId="26" fillId="7" borderId="3" xfId="1" applyFont="1" applyFill="1" applyBorder="1" applyAlignment="1" applyProtection="1">
      <alignment vertical="top" wrapText="1" readingOrder="1"/>
      <protection locked="0"/>
    </xf>
    <xf numFmtId="0" fontId="26" fillId="13" borderId="3" xfId="1" applyFont="1" applyFill="1" applyBorder="1" applyAlignment="1" applyProtection="1">
      <alignment horizontal="center" vertical="top" wrapText="1" readingOrder="1"/>
      <protection locked="0"/>
    </xf>
    <xf numFmtId="0" fontId="26" fillId="13" borderId="3" xfId="1" applyFont="1" applyFill="1" applyBorder="1" applyAlignment="1" applyProtection="1">
      <alignment horizontal="center" vertical="top" wrapText="1" readingOrder="1"/>
      <protection locked="0"/>
    </xf>
    <xf numFmtId="0" fontId="7" fillId="0" borderId="3" xfId="1" applyFont="1" applyBorder="1" applyAlignment="1" applyProtection="1">
      <alignment vertical="top" wrapText="1"/>
      <protection locked="0"/>
    </xf>
    <xf numFmtId="0" fontId="26" fillId="13" borderId="1" xfId="1" applyFont="1" applyFill="1" applyBorder="1" applyAlignment="1" applyProtection="1">
      <alignment horizontal="center" vertical="top" wrapText="1" readingOrder="1"/>
      <protection locked="0"/>
    </xf>
    <xf numFmtId="0" fontId="26" fillId="8" borderId="3" xfId="1" applyFont="1" applyFill="1" applyBorder="1" applyAlignment="1" applyProtection="1">
      <alignment vertical="top" wrapText="1" readingOrder="1"/>
      <protection locked="0"/>
    </xf>
    <xf numFmtId="0" fontId="26" fillId="8" borderId="3" xfId="1" applyFont="1" applyFill="1" applyBorder="1" applyAlignment="1" applyProtection="1">
      <alignment vertical="top" wrapText="1" readingOrder="1"/>
      <protection locked="0"/>
    </xf>
    <xf numFmtId="164" fontId="26" fillId="8" borderId="1" xfId="1" applyNumberFormat="1" applyFont="1" applyFill="1" applyBorder="1" applyAlignment="1" applyProtection="1">
      <alignment vertical="top" wrapText="1" readingOrder="1"/>
      <protection locked="0"/>
    </xf>
    <xf numFmtId="164" fontId="26" fillId="8" borderId="3" xfId="1" applyNumberFormat="1" applyFont="1" applyFill="1" applyBorder="1" applyAlignment="1" applyProtection="1">
      <alignment vertical="top" wrapText="1" readingOrder="1"/>
      <protection locked="0"/>
    </xf>
    <xf numFmtId="0" fontId="26" fillId="7" borderId="3" xfId="1" applyFont="1" applyFill="1" applyBorder="1" applyAlignment="1" applyProtection="1">
      <alignment vertical="top" wrapText="1" readingOrder="1"/>
      <protection locked="0"/>
    </xf>
    <xf numFmtId="164" fontId="26" fillId="7" borderId="1" xfId="1" applyNumberFormat="1" applyFont="1" applyFill="1" applyBorder="1" applyAlignment="1" applyProtection="1">
      <alignment vertical="top" wrapText="1" readingOrder="1"/>
      <protection locked="0"/>
    </xf>
    <xf numFmtId="164" fontId="26" fillId="7" borderId="3" xfId="1" applyNumberFormat="1" applyFont="1" applyFill="1" applyBorder="1" applyAlignment="1" applyProtection="1">
      <alignment vertical="top" wrapText="1" readingOrder="1"/>
      <protection locked="0"/>
    </xf>
    <xf numFmtId="0" fontId="26" fillId="16" borderId="3" xfId="1" applyFont="1" applyFill="1" applyBorder="1" applyAlignment="1" applyProtection="1">
      <alignment vertical="top" wrapText="1" readingOrder="1"/>
      <protection locked="0"/>
    </xf>
    <xf numFmtId="0" fontId="25" fillId="16" borderId="3" xfId="1" applyFont="1" applyFill="1" applyBorder="1" applyAlignment="1" applyProtection="1">
      <alignment horizontal="center" vertical="center" wrapText="1" readingOrder="1"/>
      <protection locked="0"/>
    </xf>
    <xf numFmtId="0" fontId="6" fillId="17" borderId="3" xfId="1" applyFont="1" applyFill="1" applyBorder="1" applyAlignment="1">
      <alignment horizontal="center" vertical="center"/>
    </xf>
    <xf numFmtId="164" fontId="25" fillId="16" borderId="1" xfId="1" applyNumberFormat="1" applyFont="1" applyFill="1" applyBorder="1" applyAlignment="1" applyProtection="1">
      <alignment horizontal="center" vertical="center" wrapText="1" readingOrder="1"/>
      <protection locked="0"/>
    </xf>
    <xf numFmtId="164" fontId="25" fillId="16" borderId="3" xfId="1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M1"/>
    </sheetView>
  </sheetViews>
  <sheetFormatPr defaultRowHeight="15" x14ac:dyDescent="0.25"/>
  <cols>
    <col min="6" max="6" width="9.140625" bestFit="1" customWidth="1"/>
    <col min="7" max="7" width="9.140625" customWidth="1"/>
    <col min="8" max="8" width="9.140625" bestFit="1" customWidth="1"/>
  </cols>
  <sheetData>
    <row r="1" spans="1:13" ht="35.450000000000003" customHeight="1" x14ac:dyDescent="0.25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 x14ac:dyDescent="0.25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10"/>
      <c r="M2" s="110"/>
    </row>
    <row r="3" spans="1:13" ht="15.75" x14ac:dyDescent="0.25">
      <c r="A3" s="72"/>
      <c r="B3" s="72"/>
      <c r="C3" s="72"/>
      <c r="D3" s="72"/>
      <c r="E3" s="72"/>
      <c r="F3" s="72"/>
      <c r="G3" s="101"/>
      <c r="H3" s="72"/>
      <c r="I3" s="72"/>
      <c r="J3" s="72"/>
      <c r="K3" s="63"/>
      <c r="L3" s="63"/>
      <c r="M3" s="63"/>
    </row>
    <row r="4" spans="1:13" ht="15.75" x14ac:dyDescent="0.25">
      <c r="A4" s="103" t="s">
        <v>67</v>
      </c>
      <c r="B4" s="104"/>
      <c r="C4" s="104"/>
      <c r="D4" s="104"/>
      <c r="E4" s="104"/>
      <c r="F4" s="104"/>
      <c r="G4" s="104"/>
      <c r="H4" s="104"/>
      <c r="I4" s="102"/>
      <c r="J4" s="102"/>
      <c r="K4" s="102"/>
      <c r="L4" s="102"/>
      <c r="M4" s="102"/>
    </row>
    <row r="5" spans="1:13" ht="36" x14ac:dyDescent="0.25">
      <c r="A5" s="1"/>
      <c r="B5" s="2"/>
      <c r="C5" s="2"/>
      <c r="D5" s="3"/>
      <c r="E5" s="4"/>
      <c r="F5" s="19" t="s">
        <v>95</v>
      </c>
      <c r="G5" s="64" t="s">
        <v>91</v>
      </c>
      <c r="H5" s="64" t="s">
        <v>94</v>
      </c>
      <c r="I5" s="5"/>
    </row>
    <row r="6" spans="1:13" ht="15.75" x14ac:dyDescent="0.25">
      <c r="A6" s="111" t="s">
        <v>0</v>
      </c>
      <c r="B6" s="112"/>
      <c r="C6" s="112"/>
      <c r="D6" s="112"/>
      <c r="E6" s="113"/>
      <c r="F6" s="6">
        <f>F7+F8</f>
        <v>1888738</v>
      </c>
      <c r="G6" s="6">
        <f t="shared" ref="G6" si="0">G7+G8</f>
        <v>144121</v>
      </c>
      <c r="H6" s="6">
        <f>F6+G6</f>
        <v>2032859</v>
      </c>
      <c r="I6" s="5"/>
    </row>
    <row r="7" spans="1:13" ht="15.75" x14ac:dyDescent="0.25">
      <c r="A7" s="114" t="s">
        <v>1</v>
      </c>
      <c r="B7" s="115"/>
      <c r="C7" s="115"/>
      <c r="D7" s="115"/>
      <c r="E7" s="116"/>
      <c r="F7" s="7">
        <v>1888738</v>
      </c>
      <c r="G7" s="7">
        <v>144121</v>
      </c>
      <c r="H7" s="6">
        <f t="shared" ref="H7:H12" si="1">F7+G7</f>
        <v>2032859</v>
      </c>
      <c r="I7" s="5"/>
    </row>
    <row r="8" spans="1:13" ht="15.75" x14ac:dyDescent="0.25">
      <c r="A8" s="117" t="s">
        <v>2</v>
      </c>
      <c r="B8" s="118"/>
      <c r="C8" s="118"/>
      <c r="D8" s="118"/>
      <c r="E8" s="119"/>
      <c r="F8" s="7">
        <v>0</v>
      </c>
      <c r="G8" s="7">
        <v>0</v>
      </c>
      <c r="H8" s="6">
        <f t="shared" si="1"/>
        <v>0</v>
      </c>
      <c r="I8" s="5"/>
    </row>
    <row r="9" spans="1:13" ht="15.75" x14ac:dyDescent="0.25">
      <c r="A9" s="8" t="s">
        <v>3</v>
      </c>
      <c r="B9" s="9"/>
      <c r="C9" s="9"/>
      <c r="D9" s="9"/>
      <c r="E9" s="9"/>
      <c r="F9" s="6">
        <f>F10+F11</f>
        <v>1891738</v>
      </c>
      <c r="G9" s="6">
        <f t="shared" ref="G9" si="2">G10+G11</f>
        <v>147225</v>
      </c>
      <c r="H9" s="6">
        <f t="shared" si="1"/>
        <v>2038963</v>
      </c>
      <c r="I9" s="5"/>
    </row>
    <row r="10" spans="1:13" ht="15.75" x14ac:dyDescent="0.25">
      <c r="A10" s="120" t="s">
        <v>4</v>
      </c>
      <c r="B10" s="121"/>
      <c r="C10" s="121"/>
      <c r="D10" s="121"/>
      <c r="E10" s="122"/>
      <c r="F10" s="7">
        <v>1871931</v>
      </c>
      <c r="G10" s="7">
        <v>147225</v>
      </c>
      <c r="H10" s="6">
        <f t="shared" si="1"/>
        <v>2019156</v>
      </c>
      <c r="I10" s="5"/>
    </row>
    <row r="11" spans="1:13" ht="15.75" x14ac:dyDescent="0.25">
      <c r="A11" s="123" t="s">
        <v>5</v>
      </c>
      <c r="B11" s="124"/>
      <c r="C11" s="124"/>
      <c r="D11" s="124"/>
      <c r="E11" s="125"/>
      <c r="F11" s="10">
        <v>19807</v>
      </c>
      <c r="G11" s="10"/>
      <c r="H11" s="6">
        <f t="shared" si="1"/>
        <v>19807</v>
      </c>
      <c r="I11" s="5"/>
    </row>
    <row r="12" spans="1:13" ht="15.75" x14ac:dyDescent="0.25">
      <c r="A12" s="126" t="s">
        <v>6</v>
      </c>
      <c r="B12" s="127"/>
      <c r="C12" s="127"/>
      <c r="D12" s="127"/>
      <c r="E12" s="128"/>
      <c r="F12" s="11">
        <f>F6-F9</f>
        <v>-3000</v>
      </c>
      <c r="G12" s="11">
        <f t="shared" ref="G12" si="3">G6-G9</f>
        <v>-3104</v>
      </c>
      <c r="H12" s="6">
        <f t="shared" si="1"/>
        <v>-6104</v>
      </c>
      <c r="I12" s="5"/>
    </row>
    <row r="13" spans="1:13" ht="15.75" x14ac:dyDescent="0.25">
      <c r="A13" s="129" t="s">
        <v>7</v>
      </c>
      <c r="B13" s="130"/>
      <c r="C13" s="130"/>
      <c r="D13" s="130"/>
      <c r="E13" s="130"/>
      <c r="F13" s="130"/>
      <c r="G13" s="130"/>
      <c r="H13" s="130"/>
      <c r="I13" s="5"/>
    </row>
    <row r="14" spans="1:13" ht="36" x14ac:dyDescent="0.25">
      <c r="A14" s="1"/>
      <c r="B14" s="2"/>
      <c r="C14" s="2"/>
      <c r="D14" s="3"/>
      <c r="E14" s="4"/>
      <c r="F14" s="19" t="s">
        <v>95</v>
      </c>
      <c r="G14" s="64" t="s">
        <v>91</v>
      </c>
      <c r="H14" s="64" t="s">
        <v>94</v>
      </c>
      <c r="I14" s="5"/>
    </row>
    <row r="15" spans="1:13" ht="15.75" x14ac:dyDescent="0.25">
      <c r="A15" s="107" t="s">
        <v>8</v>
      </c>
      <c r="B15" s="131"/>
      <c r="C15" s="131"/>
      <c r="D15" s="131"/>
      <c r="E15" s="132"/>
      <c r="F15" s="10">
        <v>0</v>
      </c>
      <c r="G15" s="10"/>
      <c r="H15" s="10">
        <v>0</v>
      </c>
      <c r="I15" s="5"/>
    </row>
    <row r="16" spans="1:13" ht="15.75" x14ac:dyDescent="0.25">
      <c r="A16" s="107" t="s">
        <v>9</v>
      </c>
      <c r="B16" s="108"/>
      <c r="C16" s="108"/>
      <c r="D16" s="108"/>
      <c r="E16" s="108"/>
      <c r="F16" s="10">
        <v>0</v>
      </c>
      <c r="G16" s="10"/>
      <c r="H16" s="10">
        <v>0</v>
      </c>
      <c r="I16" s="5"/>
    </row>
    <row r="17" spans="1:9" ht="15.75" x14ac:dyDescent="0.25">
      <c r="A17" s="126" t="s">
        <v>10</v>
      </c>
      <c r="B17" s="133"/>
      <c r="C17" s="133"/>
      <c r="D17" s="133"/>
      <c r="E17" s="133"/>
      <c r="F17" s="6">
        <v>0</v>
      </c>
      <c r="G17" s="6"/>
      <c r="H17" s="6">
        <v>0</v>
      </c>
      <c r="I17" s="5"/>
    </row>
    <row r="18" spans="1:9" ht="24" customHeight="1" x14ac:dyDescent="0.25">
      <c r="A18" s="126" t="s">
        <v>12</v>
      </c>
      <c r="B18" s="133"/>
      <c r="C18" s="133"/>
      <c r="D18" s="133"/>
      <c r="E18" s="133"/>
      <c r="F18" s="6">
        <f>F12</f>
        <v>-3000</v>
      </c>
      <c r="G18" s="6">
        <f>G12</f>
        <v>-3104</v>
      </c>
      <c r="H18" s="6">
        <v>0</v>
      </c>
    </row>
    <row r="19" spans="1:9" ht="22.15" customHeight="1" x14ac:dyDescent="0.25">
      <c r="A19" s="134" t="s">
        <v>74</v>
      </c>
      <c r="B19" s="135"/>
      <c r="C19" s="135"/>
      <c r="D19" s="135"/>
      <c r="E19" s="135"/>
      <c r="F19" s="135"/>
      <c r="G19" s="135"/>
      <c r="H19" s="135"/>
      <c r="I19" s="5"/>
    </row>
    <row r="20" spans="1:9" ht="36" x14ac:dyDescent="0.25">
      <c r="A20" s="1"/>
      <c r="B20" s="2"/>
      <c r="C20" s="2"/>
      <c r="D20" s="3"/>
      <c r="E20" s="4"/>
      <c r="F20" s="19" t="s">
        <v>95</v>
      </c>
      <c r="G20" s="64" t="s">
        <v>91</v>
      </c>
      <c r="H20" s="64" t="s">
        <v>94</v>
      </c>
      <c r="I20" s="5"/>
    </row>
    <row r="21" spans="1:9" x14ac:dyDescent="0.25">
      <c r="A21" s="136" t="s">
        <v>76</v>
      </c>
      <c r="B21" s="137"/>
      <c r="C21" s="137"/>
      <c r="D21" s="137"/>
      <c r="E21" s="138"/>
      <c r="F21" s="13">
        <v>0</v>
      </c>
      <c r="G21" s="13"/>
      <c r="H21" s="13">
        <f>F21+G21</f>
        <v>0</v>
      </c>
    </row>
    <row r="22" spans="1:9" x14ac:dyDescent="0.25">
      <c r="A22" s="139" t="s">
        <v>77</v>
      </c>
      <c r="B22" s="140"/>
      <c r="C22" s="140"/>
      <c r="D22" s="140"/>
      <c r="E22" s="141"/>
      <c r="F22" s="14">
        <v>3000</v>
      </c>
      <c r="G22" s="14">
        <v>3104</v>
      </c>
      <c r="H22" s="13">
        <f t="shared" ref="H22:H23" si="4">F22+G22</f>
        <v>6104</v>
      </c>
    </row>
    <row r="23" spans="1:9" ht="45" customHeight="1" x14ac:dyDescent="0.25">
      <c r="A23" s="147" t="s">
        <v>78</v>
      </c>
      <c r="B23" s="148"/>
      <c r="C23" s="148"/>
      <c r="D23" s="148"/>
      <c r="E23" s="148"/>
      <c r="F23" s="6">
        <v>0</v>
      </c>
      <c r="G23" s="6"/>
      <c r="H23" s="13">
        <f t="shared" si="4"/>
        <v>0</v>
      </c>
    </row>
    <row r="24" spans="1:9" ht="15.75" x14ac:dyDescent="0.25">
      <c r="A24" s="134" t="s">
        <v>90</v>
      </c>
      <c r="B24" s="135"/>
      <c r="C24" s="135"/>
      <c r="D24" s="135"/>
      <c r="E24" s="135"/>
      <c r="F24" s="135"/>
      <c r="G24" s="135"/>
      <c r="H24" s="135"/>
      <c r="I24" s="15"/>
    </row>
    <row r="25" spans="1:9" ht="36" x14ac:dyDescent="0.25">
      <c r="A25" s="1"/>
      <c r="B25" s="2"/>
      <c r="C25" s="2"/>
      <c r="D25" s="3"/>
      <c r="E25" s="4"/>
      <c r="F25" s="19" t="s">
        <v>95</v>
      </c>
      <c r="G25" s="64" t="s">
        <v>91</v>
      </c>
      <c r="H25" s="64" t="s">
        <v>94</v>
      </c>
    </row>
    <row r="26" spans="1:9" x14ac:dyDescent="0.25">
      <c r="A26" s="136" t="s">
        <v>75</v>
      </c>
      <c r="B26" s="137"/>
      <c r="C26" s="137"/>
      <c r="D26" s="137"/>
      <c r="E26" s="138"/>
      <c r="F26" s="13">
        <v>0</v>
      </c>
      <c r="G26" s="13"/>
      <c r="H26" s="13">
        <f>F26+G26</f>
        <v>0</v>
      </c>
    </row>
    <row r="27" spans="1:9" x14ac:dyDescent="0.25">
      <c r="A27" s="144" t="s">
        <v>11</v>
      </c>
      <c r="B27" s="145"/>
      <c r="C27" s="145"/>
      <c r="D27" s="145"/>
      <c r="E27" s="146"/>
      <c r="F27" s="80">
        <v>3000</v>
      </c>
      <c r="G27" s="80">
        <v>3104</v>
      </c>
      <c r="H27" s="13">
        <f t="shared" ref="H27:H29" si="5">F27+G27</f>
        <v>6104</v>
      </c>
    </row>
    <row r="28" spans="1:9" x14ac:dyDescent="0.25">
      <c r="A28" s="142" t="s">
        <v>79</v>
      </c>
      <c r="B28" s="143"/>
      <c r="C28" s="143"/>
      <c r="D28" s="143"/>
      <c r="E28" s="143"/>
      <c r="F28" s="81">
        <v>0</v>
      </c>
      <c r="G28" s="81"/>
      <c r="H28" s="13">
        <f t="shared" si="5"/>
        <v>0</v>
      </c>
    </row>
    <row r="29" spans="1:9" x14ac:dyDescent="0.25">
      <c r="A29" s="105" t="s">
        <v>80</v>
      </c>
      <c r="B29" s="106"/>
      <c r="C29" s="106"/>
      <c r="D29" s="106"/>
      <c r="E29" s="106"/>
      <c r="F29" s="6">
        <v>0</v>
      </c>
      <c r="G29" s="6"/>
      <c r="H29" s="13">
        <f t="shared" si="5"/>
        <v>0</v>
      </c>
    </row>
  </sheetData>
  <mergeCells count="23">
    <mergeCell ref="A18:E18"/>
    <mergeCell ref="A22:E22"/>
    <mergeCell ref="A28:E28"/>
    <mergeCell ref="A24:H24"/>
    <mergeCell ref="A26:E26"/>
    <mergeCell ref="A27:E27"/>
    <mergeCell ref="A23:E23"/>
    <mergeCell ref="A4:H4"/>
    <mergeCell ref="A29:E29"/>
    <mergeCell ref="A16:E16"/>
    <mergeCell ref="A1:M1"/>
    <mergeCell ref="A2:M2"/>
    <mergeCell ref="A6:E6"/>
    <mergeCell ref="A7:E7"/>
    <mergeCell ref="A8:E8"/>
    <mergeCell ref="A10:E10"/>
    <mergeCell ref="A11:E11"/>
    <mergeCell ref="A12:E12"/>
    <mergeCell ref="A13:H13"/>
    <mergeCell ref="A15:E15"/>
    <mergeCell ref="A17:E17"/>
    <mergeCell ref="A19:H19"/>
    <mergeCell ref="A21:E21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showWhiteSpace="0" view="pageLayout" topLeftCell="A81" zoomScaleNormal="100" workbookViewId="0">
      <selection activeCell="G43" sqref="G43"/>
    </sheetView>
  </sheetViews>
  <sheetFormatPr defaultRowHeight="15" x14ac:dyDescent="0.25"/>
  <cols>
    <col min="1" max="1" width="3.7109375" customWidth="1"/>
    <col min="2" max="3" width="4.7109375" customWidth="1"/>
    <col min="4" max="4" width="27.7109375" style="17" customWidth="1"/>
    <col min="5" max="7" width="10.28515625" customWidth="1"/>
  </cols>
  <sheetData>
    <row r="1" spans="1:13" ht="44.45" customHeight="1" x14ac:dyDescent="0.25">
      <c r="A1" s="162" t="s">
        <v>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2.9" customHeight="1" x14ac:dyDescent="0.25">
      <c r="A2" s="129" t="s">
        <v>69</v>
      </c>
      <c r="B2" s="129"/>
      <c r="C2" s="129"/>
      <c r="D2" s="129"/>
      <c r="E2" s="129"/>
      <c r="F2" s="110"/>
    </row>
    <row r="3" spans="1:13" ht="37.15" customHeight="1" x14ac:dyDescent="0.25">
      <c r="A3" s="129" t="s">
        <v>68</v>
      </c>
      <c r="B3" s="130"/>
      <c r="C3" s="130"/>
      <c r="D3" s="130"/>
      <c r="E3" s="130"/>
      <c r="F3" s="130"/>
    </row>
    <row r="4" spans="1:13" ht="22.15" customHeight="1" x14ac:dyDescent="0.25">
      <c r="A4" s="129"/>
      <c r="B4" s="163"/>
      <c r="C4" s="163"/>
      <c r="D4" s="163"/>
      <c r="E4" s="163"/>
      <c r="F4" s="163"/>
      <c r="G4" s="163"/>
    </row>
    <row r="5" spans="1:13" ht="81" customHeight="1" x14ac:dyDescent="0.25">
      <c r="A5" s="164" t="s">
        <v>83</v>
      </c>
      <c r="B5" s="165"/>
      <c r="C5" s="165"/>
      <c r="D5" s="165"/>
      <c r="E5" s="165"/>
      <c r="F5" s="165"/>
      <c r="G5" s="165"/>
    </row>
    <row r="6" spans="1:13" ht="24.75" customHeight="1" x14ac:dyDescent="0.25">
      <c r="A6" s="64" t="s">
        <v>13</v>
      </c>
      <c r="B6" s="84" t="s">
        <v>14</v>
      </c>
      <c r="C6" s="65" t="s">
        <v>15</v>
      </c>
      <c r="D6" s="48" t="s">
        <v>16</v>
      </c>
      <c r="E6" s="19" t="s">
        <v>51</v>
      </c>
      <c r="F6" s="19" t="s">
        <v>91</v>
      </c>
      <c r="G6" s="64" t="s">
        <v>93</v>
      </c>
    </row>
    <row r="7" spans="1:13" ht="20.25" customHeight="1" x14ac:dyDescent="0.25">
      <c r="A7" s="21">
        <v>6</v>
      </c>
      <c r="B7" s="21"/>
      <c r="C7" s="21"/>
      <c r="D7" s="49" t="s">
        <v>17</v>
      </c>
      <c r="E7" s="23">
        <f>E8+E11+E13+E15+E18+E21</f>
        <v>1888738</v>
      </c>
      <c r="F7" s="23">
        <f>F8+F11+F13+F15+F18+F21</f>
        <v>144121</v>
      </c>
      <c r="G7" s="23">
        <f t="shared" ref="G7" si="0">G8+G11+G13+G15+G18+G21</f>
        <v>2032859</v>
      </c>
    </row>
    <row r="8" spans="1:13" ht="19.7" customHeight="1" x14ac:dyDescent="0.25">
      <c r="A8" s="24"/>
      <c r="B8" s="24">
        <v>63</v>
      </c>
      <c r="C8" s="25"/>
      <c r="D8" s="85" t="s">
        <v>18</v>
      </c>
      <c r="E8" s="26">
        <f>SUM(E9:E10)</f>
        <v>1610738</v>
      </c>
      <c r="F8" s="26">
        <f>SUM(F9:F10)</f>
        <v>0</v>
      </c>
      <c r="G8" s="26">
        <f>SUM(G9:G10)</f>
        <v>1610738</v>
      </c>
      <c r="H8" s="27"/>
      <c r="I8" s="27"/>
      <c r="J8" s="27"/>
      <c r="K8" s="27"/>
      <c r="L8" s="27"/>
      <c r="M8" s="27"/>
    </row>
    <row r="9" spans="1:13" ht="15" customHeight="1" x14ac:dyDescent="0.25">
      <c r="A9" s="28"/>
      <c r="B9" s="30"/>
      <c r="C9" s="29">
        <v>53</v>
      </c>
      <c r="D9" s="96" t="s">
        <v>19</v>
      </c>
      <c r="E9" s="26">
        <v>1610000</v>
      </c>
      <c r="F9" s="26">
        <v>0</v>
      </c>
      <c r="G9" s="26">
        <f>E9+F9</f>
        <v>1610000</v>
      </c>
      <c r="H9" s="27"/>
      <c r="I9" s="27"/>
      <c r="J9" s="27"/>
      <c r="K9" s="27"/>
      <c r="L9" s="27"/>
      <c r="M9" s="27"/>
    </row>
    <row r="10" spans="1:13" ht="15" customHeight="1" x14ac:dyDescent="0.25">
      <c r="A10" s="28"/>
      <c r="B10" s="30"/>
      <c r="C10" s="29">
        <v>54</v>
      </c>
      <c r="D10" s="96" t="s">
        <v>20</v>
      </c>
      <c r="E10" s="26">
        <v>738</v>
      </c>
      <c r="F10" s="26">
        <v>0</v>
      </c>
      <c r="G10" s="26">
        <f>E10+F10</f>
        <v>738</v>
      </c>
      <c r="H10" s="27"/>
      <c r="I10" s="27"/>
      <c r="J10" s="27"/>
      <c r="K10" s="27"/>
      <c r="L10" s="27"/>
      <c r="M10" s="27"/>
    </row>
    <row r="11" spans="1:13" ht="19.7" customHeight="1" x14ac:dyDescent="0.25">
      <c r="A11" s="28"/>
      <c r="B11" s="30">
        <v>64</v>
      </c>
      <c r="C11" s="29"/>
      <c r="D11" s="95" t="s">
        <v>50</v>
      </c>
      <c r="E11" s="26">
        <f>SUM(E12)</f>
        <v>20</v>
      </c>
      <c r="F11" s="26">
        <f>SUM(F12)</f>
        <v>-19</v>
      </c>
      <c r="G11" s="26">
        <f t="shared" ref="G11:G13" si="1">SUM(G12)</f>
        <v>1</v>
      </c>
      <c r="H11" s="27"/>
      <c r="I11" s="27"/>
      <c r="J11" s="27"/>
      <c r="K11" s="27"/>
      <c r="L11" s="27"/>
      <c r="M11" s="27"/>
    </row>
    <row r="12" spans="1:13" ht="15" customHeight="1" x14ac:dyDescent="0.25">
      <c r="A12" s="28"/>
      <c r="B12" s="30"/>
      <c r="C12" s="29">
        <v>31</v>
      </c>
      <c r="D12" s="96" t="s">
        <v>24</v>
      </c>
      <c r="E12" s="26">
        <v>20</v>
      </c>
      <c r="F12" s="26">
        <v>-19</v>
      </c>
      <c r="G12" s="26">
        <f>E12+F12</f>
        <v>1</v>
      </c>
      <c r="H12" s="27"/>
      <c r="I12" s="27"/>
      <c r="J12" s="27"/>
      <c r="K12" s="27"/>
      <c r="L12" s="27"/>
      <c r="M12" s="27"/>
    </row>
    <row r="13" spans="1:13" ht="19.7" customHeight="1" x14ac:dyDescent="0.25">
      <c r="A13" s="28"/>
      <c r="B13" s="30">
        <v>65</v>
      </c>
      <c r="C13" s="29"/>
      <c r="D13" s="85" t="s">
        <v>21</v>
      </c>
      <c r="E13" s="26">
        <f>SUM(E14)</f>
        <v>64000</v>
      </c>
      <c r="F13" s="26">
        <f>SUM(F14)</f>
        <v>3700</v>
      </c>
      <c r="G13" s="26">
        <f t="shared" si="1"/>
        <v>67700</v>
      </c>
      <c r="H13" s="27"/>
      <c r="I13" s="27"/>
      <c r="J13" s="27"/>
      <c r="K13" s="27"/>
      <c r="L13" s="27"/>
      <c r="M13" s="27"/>
    </row>
    <row r="14" spans="1:13" ht="15" customHeight="1" x14ac:dyDescent="0.25">
      <c r="A14" s="28"/>
      <c r="B14" s="30"/>
      <c r="C14" s="29">
        <v>43</v>
      </c>
      <c r="D14" s="97" t="s">
        <v>22</v>
      </c>
      <c r="E14" s="26">
        <v>64000</v>
      </c>
      <c r="F14" s="26">
        <v>3700</v>
      </c>
      <c r="G14" s="26">
        <f>E14+F14</f>
        <v>67700</v>
      </c>
      <c r="H14" s="27"/>
      <c r="I14" s="27"/>
      <c r="J14" s="27"/>
      <c r="K14" s="27"/>
      <c r="L14" s="27"/>
      <c r="M14" s="27"/>
    </row>
    <row r="15" spans="1:13" ht="19.7" customHeight="1" x14ac:dyDescent="0.25">
      <c r="A15" s="24"/>
      <c r="B15" s="24">
        <v>66</v>
      </c>
      <c r="C15" s="25"/>
      <c r="D15" s="85" t="s">
        <v>23</v>
      </c>
      <c r="E15" s="26">
        <f>SUM(E16:E17)</f>
        <v>7980</v>
      </c>
      <c r="F15" s="26">
        <f>SUM(F16:F17)</f>
        <v>13700</v>
      </c>
      <c r="G15" s="26">
        <f t="shared" ref="G15" si="2">SUM(G16:G17)</f>
        <v>21680</v>
      </c>
      <c r="H15" s="27"/>
      <c r="I15" s="27"/>
      <c r="J15" s="27"/>
      <c r="K15" s="27"/>
      <c r="L15" s="27"/>
      <c r="M15" s="27"/>
    </row>
    <row r="16" spans="1:13" x14ac:dyDescent="0.25">
      <c r="A16" s="28"/>
      <c r="B16" s="30"/>
      <c r="C16" s="29">
        <v>31</v>
      </c>
      <c r="D16" s="96" t="s">
        <v>24</v>
      </c>
      <c r="E16" s="26">
        <v>6480</v>
      </c>
      <c r="F16" s="26">
        <v>13700</v>
      </c>
      <c r="G16" s="26">
        <f>E16+F16</f>
        <v>20180</v>
      </c>
      <c r="H16" s="27"/>
      <c r="I16" s="27"/>
      <c r="J16" s="27"/>
      <c r="K16" s="27"/>
      <c r="L16" s="27"/>
      <c r="M16" s="27"/>
    </row>
    <row r="17" spans="1:13" x14ac:dyDescent="0.25">
      <c r="A17" s="28"/>
      <c r="B17" s="30"/>
      <c r="C17" s="29">
        <v>61</v>
      </c>
      <c r="D17" s="96" t="s">
        <v>25</v>
      </c>
      <c r="E17" s="26">
        <v>1500</v>
      </c>
      <c r="F17" s="26">
        <v>0</v>
      </c>
      <c r="G17" s="26">
        <f>E17+F17</f>
        <v>1500</v>
      </c>
      <c r="H17" s="27"/>
      <c r="I17" s="27"/>
      <c r="J17" s="27"/>
      <c r="K17" s="27"/>
      <c r="L17" s="27"/>
      <c r="M17" s="27"/>
    </row>
    <row r="18" spans="1:13" ht="19.7" customHeight="1" x14ac:dyDescent="0.25">
      <c r="A18" s="28"/>
      <c r="B18" s="30">
        <v>67</v>
      </c>
      <c r="C18" s="29"/>
      <c r="D18" s="85" t="s">
        <v>26</v>
      </c>
      <c r="E18" s="26">
        <f>SUM(E19:E20)</f>
        <v>206000</v>
      </c>
      <c r="F18" s="26">
        <f>SUM(F19:F20)</f>
        <v>126740</v>
      </c>
      <c r="G18" s="26">
        <f t="shared" ref="G18" si="3">SUM(G19:G20)</f>
        <v>332740</v>
      </c>
      <c r="H18" s="27"/>
      <c r="I18" s="27"/>
      <c r="J18" s="27"/>
      <c r="K18" s="27"/>
      <c r="L18" s="27"/>
      <c r="M18" s="27"/>
    </row>
    <row r="19" spans="1:13" x14ac:dyDescent="0.25">
      <c r="A19" s="28"/>
      <c r="B19" s="30"/>
      <c r="C19" s="29">
        <v>11</v>
      </c>
      <c r="D19" s="96" t="s">
        <v>52</v>
      </c>
      <c r="E19" s="26">
        <v>113000</v>
      </c>
      <c r="F19" s="26">
        <v>122280</v>
      </c>
      <c r="G19" s="26">
        <f>E19+F19</f>
        <v>235280</v>
      </c>
      <c r="H19" s="27"/>
      <c r="I19" s="27"/>
      <c r="J19" s="27"/>
      <c r="K19" s="27"/>
      <c r="L19" s="27"/>
      <c r="M19" s="27"/>
    </row>
    <row r="20" spans="1:13" x14ac:dyDescent="0.25">
      <c r="A20" s="25"/>
      <c r="B20" s="24"/>
      <c r="C20" s="29">
        <v>12</v>
      </c>
      <c r="D20" s="96" t="s">
        <v>27</v>
      </c>
      <c r="E20" s="26">
        <v>93000</v>
      </c>
      <c r="F20" s="26">
        <v>4460</v>
      </c>
      <c r="G20" s="26">
        <f>E20+F20</f>
        <v>97460</v>
      </c>
      <c r="H20" s="27"/>
      <c r="I20" s="27"/>
      <c r="J20" s="27"/>
      <c r="K20" s="27"/>
      <c r="L20" s="27"/>
      <c r="M20" s="27"/>
    </row>
    <row r="21" spans="1:13" ht="19.7" customHeight="1" x14ac:dyDescent="0.25">
      <c r="A21" s="32">
        <v>7</v>
      </c>
      <c r="B21" s="24"/>
      <c r="C21" s="24"/>
      <c r="D21" s="98" t="s">
        <v>28</v>
      </c>
      <c r="E21" s="33">
        <f t="shared" ref="E21:F22" si="4">E22</f>
        <v>0</v>
      </c>
      <c r="F21" s="33">
        <f t="shared" si="4"/>
        <v>0</v>
      </c>
      <c r="G21" s="33">
        <f t="shared" ref="G21:G22" si="5">G22</f>
        <v>0</v>
      </c>
      <c r="H21" s="27"/>
      <c r="I21" s="27"/>
      <c r="J21" s="27"/>
      <c r="K21" s="27"/>
      <c r="L21" s="27"/>
      <c r="M21" s="27"/>
    </row>
    <row r="22" spans="1:13" ht="24.95" customHeight="1" x14ac:dyDescent="0.25">
      <c r="A22" s="25"/>
      <c r="B22" s="24">
        <v>72</v>
      </c>
      <c r="C22" s="25"/>
      <c r="D22" s="99" t="s">
        <v>29</v>
      </c>
      <c r="E22" s="26">
        <f t="shared" si="4"/>
        <v>0</v>
      </c>
      <c r="F22" s="26">
        <f t="shared" si="4"/>
        <v>0</v>
      </c>
      <c r="G22" s="26">
        <f t="shared" si="5"/>
        <v>0</v>
      </c>
      <c r="H22" s="27"/>
      <c r="I22" s="27"/>
      <c r="J22" s="27"/>
      <c r="K22" s="27"/>
      <c r="L22" s="27"/>
      <c r="M22" s="27"/>
    </row>
    <row r="23" spans="1:13" x14ac:dyDescent="0.25">
      <c r="A23" s="34"/>
      <c r="B23" s="21"/>
      <c r="C23" s="35">
        <v>71</v>
      </c>
      <c r="D23" s="96" t="s">
        <v>30</v>
      </c>
      <c r="E23" s="37">
        <v>0</v>
      </c>
      <c r="F23" s="37">
        <v>0</v>
      </c>
      <c r="G23" s="37">
        <v>0</v>
      </c>
      <c r="H23" s="38"/>
      <c r="I23" s="38"/>
      <c r="J23" s="38"/>
      <c r="K23" s="38"/>
      <c r="L23" s="38"/>
      <c r="M23" s="38"/>
    </row>
    <row r="24" spans="1:13" ht="17.25" customHeight="1" x14ac:dyDescent="0.25">
      <c r="A24" s="66"/>
      <c r="B24" s="67"/>
      <c r="C24" s="68"/>
      <c r="D24" s="69"/>
      <c r="E24" s="70"/>
      <c r="F24" s="70"/>
      <c r="G24" s="70"/>
      <c r="H24" s="38"/>
      <c r="I24" s="38"/>
      <c r="J24" s="38"/>
      <c r="K24" s="38"/>
      <c r="L24" s="38"/>
      <c r="M24" s="38"/>
    </row>
    <row r="25" spans="1:13" ht="16.149999999999999" customHeight="1" x14ac:dyDescent="0.25">
      <c r="A25" s="166" t="s">
        <v>53</v>
      </c>
      <c r="B25" s="167"/>
      <c r="C25" s="167"/>
      <c r="D25" s="167"/>
      <c r="E25" s="167"/>
      <c r="F25" s="167"/>
      <c r="G25" s="167"/>
      <c r="H25" s="38"/>
      <c r="I25" s="38"/>
      <c r="J25" s="38"/>
      <c r="K25" s="38"/>
      <c r="L25" s="38"/>
      <c r="M25" s="38"/>
    </row>
    <row r="26" spans="1:13" ht="25.5" customHeight="1" x14ac:dyDescent="0.25">
      <c r="A26" s="64" t="s">
        <v>13</v>
      </c>
      <c r="B26" s="65" t="s">
        <v>14</v>
      </c>
      <c r="C26" s="100" t="s">
        <v>15</v>
      </c>
      <c r="D26" s="48" t="s">
        <v>16</v>
      </c>
      <c r="E26" s="19" t="s">
        <v>51</v>
      </c>
      <c r="F26" s="19" t="s">
        <v>91</v>
      </c>
      <c r="G26" s="64" t="s">
        <v>93</v>
      </c>
    </row>
    <row r="27" spans="1:13" ht="19.7" customHeight="1" x14ac:dyDescent="0.25">
      <c r="A27" s="32">
        <v>9</v>
      </c>
      <c r="B27" s="24"/>
      <c r="C27" s="24"/>
      <c r="D27" s="47" t="s">
        <v>31</v>
      </c>
      <c r="E27" s="33">
        <f>SUM(E28)</f>
        <v>3000</v>
      </c>
      <c r="F27" s="33">
        <f>SUM(F28)</f>
        <v>3104</v>
      </c>
      <c r="G27" s="33">
        <f t="shared" ref="G27" si="6">SUM(G28)</f>
        <v>6104</v>
      </c>
      <c r="H27" s="27"/>
      <c r="I27" s="27"/>
      <c r="J27" s="27"/>
      <c r="K27" s="27"/>
      <c r="L27" s="27"/>
      <c r="M27" s="27"/>
    </row>
    <row r="28" spans="1:13" ht="19.7" customHeight="1" x14ac:dyDescent="0.25">
      <c r="A28" s="25"/>
      <c r="B28" s="24">
        <v>92</v>
      </c>
      <c r="C28" s="25"/>
      <c r="D28" s="39" t="s">
        <v>72</v>
      </c>
      <c r="E28" s="26">
        <f>SUM(E29:E32)</f>
        <v>3000</v>
      </c>
      <c r="F28" s="26">
        <f>SUM(F29:F32)</f>
        <v>3104</v>
      </c>
      <c r="G28" s="26">
        <f>SUM(G29:G32)</f>
        <v>6104</v>
      </c>
      <c r="H28" s="27"/>
      <c r="I28" s="27"/>
      <c r="J28" s="27"/>
      <c r="K28" s="27"/>
      <c r="L28" s="27"/>
      <c r="M28" s="27"/>
    </row>
    <row r="29" spans="1:13" x14ac:dyDescent="0.25">
      <c r="A29" s="34"/>
      <c r="B29" s="40"/>
      <c r="C29" s="29">
        <v>93</v>
      </c>
      <c r="D29" s="36" t="s">
        <v>55</v>
      </c>
      <c r="E29" s="37">
        <v>2500</v>
      </c>
      <c r="F29" s="37">
        <v>669</v>
      </c>
      <c r="G29" s="37">
        <f>E29+F29</f>
        <v>3169</v>
      </c>
      <c r="H29" s="38"/>
      <c r="I29" s="38"/>
      <c r="J29" s="38"/>
      <c r="K29" s="38"/>
      <c r="L29" s="38"/>
      <c r="M29" s="38"/>
    </row>
    <row r="30" spans="1:13" x14ac:dyDescent="0.25">
      <c r="A30" s="28"/>
      <c r="B30" s="28"/>
      <c r="C30" s="29">
        <v>94</v>
      </c>
      <c r="D30" s="54" t="s">
        <v>64</v>
      </c>
      <c r="E30" s="26">
        <v>0</v>
      </c>
      <c r="F30" s="26">
        <v>89</v>
      </c>
      <c r="G30" s="37">
        <f t="shared" ref="G30:G32" si="7">E30+F30</f>
        <v>89</v>
      </c>
      <c r="H30" s="27"/>
      <c r="I30" s="27"/>
      <c r="J30" s="27"/>
      <c r="K30" s="27"/>
      <c r="L30" s="27"/>
      <c r="M30" s="27"/>
    </row>
    <row r="31" spans="1:13" x14ac:dyDescent="0.25">
      <c r="A31" s="28"/>
      <c r="B31" s="28"/>
      <c r="C31" s="29">
        <v>95</v>
      </c>
      <c r="D31" s="36" t="s">
        <v>87</v>
      </c>
      <c r="E31" s="26">
        <v>0</v>
      </c>
      <c r="F31" s="26">
        <v>1993</v>
      </c>
      <c r="G31" s="37">
        <f t="shared" si="7"/>
        <v>1993</v>
      </c>
      <c r="H31" s="27"/>
      <c r="I31" s="27"/>
      <c r="J31" s="27"/>
      <c r="K31" s="27"/>
      <c r="L31" s="27"/>
      <c r="M31" s="27"/>
    </row>
    <row r="32" spans="1:13" x14ac:dyDescent="0.25">
      <c r="A32" s="28"/>
      <c r="B32" s="30"/>
      <c r="C32" s="29">
        <v>96</v>
      </c>
      <c r="D32" s="36" t="s">
        <v>54</v>
      </c>
      <c r="E32" s="26">
        <v>500</v>
      </c>
      <c r="F32" s="26">
        <v>353</v>
      </c>
      <c r="G32" s="37">
        <f t="shared" si="7"/>
        <v>853</v>
      </c>
      <c r="H32" s="27"/>
      <c r="I32" s="27"/>
      <c r="J32" s="27"/>
      <c r="K32" s="27"/>
      <c r="L32" s="27"/>
      <c r="M32" s="27"/>
    </row>
    <row r="33" spans="1:13" ht="103.5" customHeight="1" x14ac:dyDescent="0.25">
      <c r="A33" s="90"/>
      <c r="B33" s="91"/>
      <c r="C33" s="92"/>
      <c r="D33" s="93"/>
      <c r="E33" s="94"/>
      <c r="F33" s="94"/>
      <c r="G33" s="94"/>
      <c r="H33" s="27"/>
      <c r="I33" s="27"/>
      <c r="J33" s="27"/>
      <c r="K33" s="27"/>
      <c r="L33" s="27"/>
      <c r="M33" s="27"/>
    </row>
    <row r="34" spans="1:13" ht="33.75" customHeight="1" x14ac:dyDescent="0.25">
      <c r="A34" s="168" t="s">
        <v>84</v>
      </c>
      <c r="B34" s="169"/>
      <c r="C34" s="169"/>
      <c r="D34" s="169"/>
      <c r="E34" s="169"/>
      <c r="F34" s="169"/>
      <c r="G34" s="169"/>
    </row>
    <row r="35" spans="1:13" ht="38.25" x14ac:dyDescent="0.25">
      <c r="A35" s="89" t="s">
        <v>13</v>
      </c>
      <c r="B35" s="20" t="s">
        <v>14</v>
      </c>
      <c r="C35" s="20" t="s">
        <v>15</v>
      </c>
      <c r="D35" s="48" t="s">
        <v>33</v>
      </c>
      <c r="E35" s="19" t="s">
        <v>51</v>
      </c>
      <c r="F35" s="19" t="s">
        <v>91</v>
      </c>
      <c r="G35" s="64" t="s">
        <v>93</v>
      </c>
    </row>
    <row r="36" spans="1:13" ht="20.25" customHeight="1" x14ac:dyDescent="0.25">
      <c r="A36" s="21">
        <v>3</v>
      </c>
      <c r="B36" s="21"/>
      <c r="C36" s="21"/>
      <c r="D36" s="49" t="s">
        <v>32</v>
      </c>
      <c r="E36" s="23">
        <f>SUM(E37+E42+E54+E57+E61)</f>
        <v>1871931</v>
      </c>
      <c r="F36" s="23">
        <f>SUM(F37+F42+F54+F57+F61)</f>
        <v>136887</v>
      </c>
      <c r="G36" s="23">
        <f>SUM(G37+G42+G54+G57+G61)</f>
        <v>2008818</v>
      </c>
    </row>
    <row r="37" spans="1:13" ht="24.95" customHeight="1" x14ac:dyDescent="0.25">
      <c r="A37" s="21"/>
      <c r="B37" s="21">
        <v>31</v>
      </c>
      <c r="C37" s="21"/>
      <c r="D37" s="49" t="s">
        <v>34</v>
      </c>
      <c r="E37" s="23">
        <f>SUM(E38:E41)</f>
        <v>1609857</v>
      </c>
      <c r="F37" s="23">
        <f t="shared" ref="F37:G37" si="8">SUM(F38:F41)</f>
        <v>44680</v>
      </c>
      <c r="G37" s="23">
        <f t="shared" si="8"/>
        <v>1654537</v>
      </c>
    </row>
    <row r="38" spans="1:13" x14ac:dyDescent="0.25">
      <c r="A38" s="41"/>
      <c r="B38" s="41"/>
      <c r="C38" s="42">
        <v>11</v>
      </c>
      <c r="D38" s="50" t="s">
        <v>49</v>
      </c>
      <c r="E38" s="55">
        <v>102107</v>
      </c>
      <c r="F38" s="55">
        <v>43340</v>
      </c>
      <c r="G38" s="55">
        <f>E38+F38</f>
        <v>145447</v>
      </c>
    </row>
    <row r="39" spans="1:13" x14ac:dyDescent="0.25">
      <c r="A39" s="41"/>
      <c r="B39" s="41"/>
      <c r="C39" s="42">
        <v>12</v>
      </c>
      <c r="D39" s="50" t="s">
        <v>49</v>
      </c>
      <c r="E39" s="55">
        <v>0</v>
      </c>
      <c r="F39" s="55">
        <v>0</v>
      </c>
      <c r="G39" s="55">
        <f>E39+F39</f>
        <v>0</v>
      </c>
    </row>
    <row r="40" spans="1:13" x14ac:dyDescent="0.25">
      <c r="A40" s="41"/>
      <c r="B40" s="41"/>
      <c r="C40" s="42">
        <v>43</v>
      </c>
      <c r="D40" s="50" t="s">
        <v>35</v>
      </c>
      <c r="E40" s="55">
        <v>38500</v>
      </c>
      <c r="F40" s="55">
        <v>1340</v>
      </c>
      <c r="G40" s="55">
        <f t="shared" ref="G40:G41" si="9">E40+F40</f>
        <v>39840</v>
      </c>
    </row>
    <row r="41" spans="1:13" x14ac:dyDescent="0.25">
      <c r="A41" s="41"/>
      <c r="B41" s="41"/>
      <c r="C41" s="42">
        <v>53</v>
      </c>
      <c r="D41" s="50" t="s">
        <v>19</v>
      </c>
      <c r="E41" s="55">
        <v>1469250</v>
      </c>
      <c r="F41" s="55">
        <v>0</v>
      </c>
      <c r="G41" s="55">
        <f t="shared" si="9"/>
        <v>1469250</v>
      </c>
    </row>
    <row r="42" spans="1:13" ht="24.95" customHeight="1" x14ac:dyDescent="0.25">
      <c r="A42" s="43"/>
      <c r="B42" s="43">
        <v>32</v>
      </c>
      <c r="C42" s="44"/>
      <c r="D42" s="53" t="s">
        <v>36</v>
      </c>
      <c r="E42" s="23">
        <f>SUM(E43:E53)</f>
        <v>233524</v>
      </c>
      <c r="F42" s="23">
        <f>SUM(F43:F53)</f>
        <v>66107</v>
      </c>
      <c r="G42" s="23">
        <f>SUM(G43:G53)</f>
        <v>299631</v>
      </c>
    </row>
    <row r="43" spans="1:13" x14ac:dyDescent="0.25">
      <c r="A43" s="41"/>
      <c r="B43" s="41"/>
      <c r="C43" s="42">
        <v>12</v>
      </c>
      <c r="D43" s="50" t="s">
        <v>88</v>
      </c>
      <c r="E43" s="55">
        <v>88350</v>
      </c>
      <c r="F43" s="55">
        <v>4360</v>
      </c>
      <c r="G43" s="55">
        <f>E43+F43</f>
        <v>92710</v>
      </c>
    </row>
    <row r="44" spans="1:13" x14ac:dyDescent="0.25">
      <c r="A44" s="41"/>
      <c r="B44" s="41"/>
      <c r="C44" s="42">
        <v>11</v>
      </c>
      <c r="D44" s="50" t="s">
        <v>89</v>
      </c>
      <c r="E44" s="55">
        <v>9786</v>
      </c>
      <c r="F44" s="55">
        <v>52940</v>
      </c>
      <c r="G44" s="55">
        <f t="shared" ref="G44:G53" si="10">E44+F44</f>
        <v>62726</v>
      </c>
    </row>
    <row r="45" spans="1:13" x14ac:dyDescent="0.25">
      <c r="A45" s="41"/>
      <c r="B45" s="41"/>
      <c r="C45" s="42">
        <v>31</v>
      </c>
      <c r="D45" s="50" t="s">
        <v>24</v>
      </c>
      <c r="E45" s="55">
        <v>2100</v>
      </c>
      <c r="F45" s="55">
        <v>3181</v>
      </c>
      <c r="G45" s="55">
        <f t="shared" si="10"/>
        <v>5281</v>
      </c>
    </row>
    <row r="46" spans="1:13" x14ac:dyDescent="0.25">
      <c r="A46" s="41"/>
      <c r="B46" s="41"/>
      <c r="C46" s="42">
        <v>43</v>
      </c>
      <c r="D46" s="50" t="s">
        <v>35</v>
      </c>
      <c r="E46" s="55">
        <v>25000</v>
      </c>
      <c r="F46" s="55">
        <v>2360</v>
      </c>
      <c r="G46" s="55">
        <f t="shared" si="10"/>
        <v>27360</v>
      </c>
    </row>
    <row r="47" spans="1:13" x14ac:dyDescent="0.25">
      <c r="A47" s="41"/>
      <c r="B47" s="41"/>
      <c r="C47" s="42">
        <v>53</v>
      </c>
      <c r="D47" s="50" t="s">
        <v>19</v>
      </c>
      <c r="E47" s="55">
        <v>106750</v>
      </c>
      <c r="F47" s="55">
        <v>0</v>
      </c>
      <c r="G47" s="55">
        <f t="shared" si="10"/>
        <v>106750</v>
      </c>
    </row>
    <row r="48" spans="1:13" x14ac:dyDescent="0.25">
      <c r="A48" s="41"/>
      <c r="B48" s="41"/>
      <c r="C48" s="42">
        <v>54</v>
      </c>
      <c r="D48" s="50" t="s">
        <v>20</v>
      </c>
      <c r="E48" s="55">
        <v>338</v>
      </c>
      <c r="F48" s="55">
        <v>0</v>
      </c>
      <c r="G48" s="55">
        <f t="shared" si="10"/>
        <v>338</v>
      </c>
    </row>
    <row r="49" spans="1:7" x14ac:dyDescent="0.25">
      <c r="A49" s="41"/>
      <c r="B49" s="41"/>
      <c r="C49" s="42">
        <v>61</v>
      </c>
      <c r="D49" s="50" t="s">
        <v>25</v>
      </c>
      <c r="E49" s="55">
        <v>700</v>
      </c>
      <c r="F49" s="55">
        <v>0</v>
      </c>
      <c r="G49" s="55">
        <f t="shared" si="10"/>
        <v>700</v>
      </c>
    </row>
    <row r="50" spans="1:7" x14ac:dyDescent="0.25">
      <c r="A50" s="41"/>
      <c r="B50" s="41"/>
      <c r="C50" s="42">
        <v>93</v>
      </c>
      <c r="D50" s="50" t="s">
        <v>55</v>
      </c>
      <c r="E50" s="55">
        <v>0</v>
      </c>
      <c r="F50" s="55">
        <v>1169</v>
      </c>
      <c r="G50" s="55">
        <f t="shared" si="10"/>
        <v>1169</v>
      </c>
    </row>
    <row r="51" spans="1:7" x14ac:dyDescent="0.25">
      <c r="A51" s="41"/>
      <c r="B51" s="41"/>
      <c r="C51" s="42">
        <v>94</v>
      </c>
      <c r="D51" s="50" t="s">
        <v>64</v>
      </c>
      <c r="E51" s="55">
        <v>0</v>
      </c>
      <c r="F51" s="55">
        <v>89</v>
      </c>
      <c r="G51" s="55">
        <f t="shared" ref="G51" si="11">E51+F51</f>
        <v>89</v>
      </c>
    </row>
    <row r="52" spans="1:7" x14ac:dyDescent="0.25">
      <c r="A52" s="41"/>
      <c r="B52" s="41"/>
      <c r="C52" s="42">
        <v>95</v>
      </c>
      <c r="D52" s="50" t="s">
        <v>73</v>
      </c>
      <c r="E52" s="55">
        <v>0</v>
      </c>
      <c r="F52" s="55">
        <v>1993</v>
      </c>
      <c r="G52" s="55">
        <f t="shared" si="10"/>
        <v>1993</v>
      </c>
    </row>
    <row r="53" spans="1:7" x14ac:dyDescent="0.25">
      <c r="A53" s="41"/>
      <c r="B53" s="41"/>
      <c r="C53" s="42">
        <v>96</v>
      </c>
      <c r="D53" s="50" t="s">
        <v>54</v>
      </c>
      <c r="E53" s="55">
        <v>500</v>
      </c>
      <c r="F53" s="55">
        <v>15</v>
      </c>
      <c r="G53" s="55">
        <f t="shared" si="10"/>
        <v>515</v>
      </c>
    </row>
    <row r="54" spans="1:7" ht="24.95" customHeight="1" x14ac:dyDescent="0.25">
      <c r="A54" s="43"/>
      <c r="B54" s="43">
        <v>34</v>
      </c>
      <c r="C54" s="44"/>
      <c r="D54" s="53" t="s">
        <v>37</v>
      </c>
      <c r="E54" s="23">
        <f>SUM(E55:E56)</f>
        <v>2450</v>
      </c>
      <c r="F54" s="23">
        <f>SUM(F55:F56)</f>
        <v>100</v>
      </c>
      <c r="G54" s="23">
        <f>SUM(G55:G56)</f>
        <v>2550</v>
      </c>
    </row>
    <row r="55" spans="1:7" x14ac:dyDescent="0.25">
      <c r="A55" s="41"/>
      <c r="B55" s="41"/>
      <c r="C55" s="42">
        <v>12</v>
      </c>
      <c r="D55" s="50" t="s">
        <v>88</v>
      </c>
      <c r="E55" s="55">
        <v>450</v>
      </c>
      <c r="F55" s="55">
        <v>100</v>
      </c>
      <c r="G55" s="55">
        <f>E55+F55</f>
        <v>550</v>
      </c>
    </row>
    <row r="56" spans="1:7" x14ac:dyDescent="0.25">
      <c r="A56" s="41"/>
      <c r="B56" s="41"/>
      <c r="C56" s="42">
        <v>53</v>
      </c>
      <c r="D56" s="50" t="s">
        <v>19</v>
      </c>
      <c r="E56" s="55">
        <v>2000</v>
      </c>
      <c r="F56" s="55">
        <v>0</v>
      </c>
      <c r="G56" s="55">
        <f>E56+F56</f>
        <v>2000</v>
      </c>
    </row>
    <row r="57" spans="1:7" ht="24.95" customHeight="1" x14ac:dyDescent="0.25">
      <c r="A57" s="43"/>
      <c r="B57" s="43">
        <v>37</v>
      </c>
      <c r="C57" s="44"/>
      <c r="D57" s="82" t="s">
        <v>81</v>
      </c>
      <c r="E57" s="23">
        <f>SUM(E58:E60)</f>
        <v>25100</v>
      </c>
      <c r="F57" s="23">
        <f t="shared" ref="F57:G57" si="12">SUM(F58:F60)</f>
        <v>26000</v>
      </c>
      <c r="G57" s="23">
        <f t="shared" si="12"/>
        <v>51100</v>
      </c>
    </row>
    <row r="58" spans="1:7" ht="13.9" customHeight="1" x14ac:dyDescent="0.25">
      <c r="A58" s="41"/>
      <c r="B58" s="41"/>
      <c r="C58" s="42">
        <v>11</v>
      </c>
      <c r="D58" s="50" t="s">
        <v>49</v>
      </c>
      <c r="E58" s="55">
        <v>0</v>
      </c>
      <c r="F58" s="55">
        <v>26000</v>
      </c>
      <c r="G58" s="55">
        <f>E58+F58</f>
        <v>26000</v>
      </c>
    </row>
    <row r="59" spans="1:7" x14ac:dyDescent="0.25">
      <c r="A59" s="41"/>
      <c r="B59" s="41"/>
      <c r="C59" s="42">
        <v>31</v>
      </c>
      <c r="D59" s="50" t="s">
        <v>24</v>
      </c>
      <c r="E59" s="55">
        <v>100</v>
      </c>
      <c r="F59" s="55">
        <v>0</v>
      </c>
      <c r="G59" s="55">
        <f>E59+F59</f>
        <v>100</v>
      </c>
    </row>
    <row r="60" spans="1:7" ht="13.9" customHeight="1" x14ac:dyDescent="0.25">
      <c r="A60" s="41"/>
      <c r="B60" s="41"/>
      <c r="C60" s="42">
        <v>53</v>
      </c>
      <c r="D60" s="50" t="s">
        <v>19</v>
      </c>
      <c r="E60" s="55">
        <v>25000</v>
      </c>
      <c r="F60" s="55">
        <v>0</v>
      </c>
      <c r="G60" s="55">
        <f>E60+F60</f>
        <v>25000</v>
      </c>
    </row>
    <row r="61" spans="1:7" ht="24.95" customHeight="1" x14ac:dyDescent="0.25">
      <c r="A61" s="43"/>
      <c r="B61" s="43">
        <v>38</v>
      </c>
      <c r="C61" s="44"/>
      <c r="D61" s="53" t="s">
        <v>82</v>
      </c>
      <c r="E61" s="23">
        <f>E62</f>
        <v>1000</v>
      </c>
      <c r="F61" s="23">
        <f>F62</f>
        <v>0</v>
      </c>
      <c r="G61" s="23">
        <f t="shared" ref="G61" si="13">G62</f>
        <v>1000</v>
      </c>
    </row>
    <row r="62" spans="1:7" ht="13.9" customHeight="1" x14ac:dyDescent="0.25">
      <c r="A62" s="41"/>
      <c r="B62" s="41"/>
      <c r="C62" s="42">
        <v>53</v>
      </c>
      <c r="D62" s="50" t="s">
        <v>19</v>
      </c>
      <c r="E62" s="55">
        <v>1000</v>
      </c>
      <c r="F62" s="55">
        <v>0</v>
      </c>
      <c r="G62" s="55">
        <f>E62+F62</f>
        <v>1000</v>
      </c>
    </row>
    <row r="63" spans="1:7" ht="20.25" customHeight="1" x14ac:dyDescent="0.25">
      <c r="A63" s="45">
        <v>4</v>
      </c>
      <c r="B63" s="46"/>
      <c r="C63" s="46"/>
      <c r="D63" s="51" t="s">
        <v>5</v>
      </c>
      <c r="E63" s="23">
        <f>E64</f>
        <v>19807</v>
      </c>
      <c r="F63" s="23">
        <f>F64</f>
        <v>10338</v>
      </c>
      <c r="G63" s="23">
        <f>G64</f>
        <v>30145</v>
      </c>
    </row>
    <row r="64" spans="1:7" ht="24.95" customHeight="1" x14ac:dyDescent="0.25">
      <c r="A64" s="21"/>
      <c r="B64" s="21">
        <v>42</v>
      </c>
      <c r="C64" s="21"/>
      <c r="D64" s="71" t="s">
        <v>56</v>
      </c>
      <c r="E64" s="23">
        <f>SUM(E65:E75)</f>
        <v>19807</v>
      </c>
      <c r="F64" s="23">
        <f>SUM(F65:F75)</f>
        <v>10338</v>
      </c>
      <c r="G64" s="23">
        <f>SUM(G65:G75)</f>
        <v>30145</v>
      </c>
    </row>
    <row r="65" spans="1:7" x14ac:dyDescent="0.25">
      <c r="A65" s="34"/>
      <c r="B65" s="34"/>
      <c r="C65" s="42">
        <v>12</v>
      </c>
      <c r="D65" s="50" t="s">
        <v>88</v>
      </c>
      <c r="E65" s="55">
        <v>4200</v>
      </c>
      <c r="F65" s="55">
        <v>0</v>
      </c>
      <c r="G65" s="55">
        <f>E65+F65</f>
        <v>4200</v>
      </c>
    </row>
    <row r="66" spans="1:7" x14ac:dyDescent="0.25">
      <c r="A66" s="34"/>
      <c r="B66" s="34"/>
      <c r="C66" s="42">
        <v>11</v>
      </c>
      <c r="D66" s="50" t="s">
        <v>89</v>
      </c>
      <c r="E66" s="55">
        <v>1107</v>
      </c>
      <c r="F66" s="55">
        <v>0</v>
      </c>
      <c r="G66" s="55">
        <f t="shared" ref="G66:G75" si="14">E66+F66</f>
        <v>1107</v>
      </c>
    </row>
    <row r="67" spans="1:7" x14ac:dyDescent="0.25">
      <c r="A67" s="41"/>
      <c r="B67" s="41"/>
      <c r="C67" s="42">
        <v>31</v>
      </c>
      <c r="D67" s="50" t="s">
        <v>24</v>
      </c>
      <c r="E67" s="55">
        <v>4300</v>
      </c>
      <c r="F67" s="55">
        <v>10500</v>
      </c>
      <c r="G67" s="55">
        <f t="shared" si="14"/>
        <v>14800</v>
      </c>
    </row>
    <row r="68" spans="1:7" x14ac:dyDescent="0.25">
      <c r="A68" s="41"/>
      <c r="B68" s="41"/>
      <c r="C68" s="42">
        <v>43</v>
      </c>
      <c r="D68" s="50" t="s">
        <v>35</v>
      </c>
      <c r="E68" s="55">
        <v>500</v>
      </c>
      <c r="F68" s="55">
        <v>0</v>
      </c>
      <c r="G68" s="55">
        <f t="shared" si="14"/>
        <v>500</v>
      </c>
    </row>
    <row r="69" spans="1:7" ht="14.45" customHeight="1" x14ac:dyDescent="0.25">
      <c r="A69" s="41"/>
      <c r="B69" s="41"/>
      <c r="C69" s="42">
        <v>53</v>
      </c>
      <c r="D69" s="50" t="s">
        <v>19</v>
      </c>
      <c r="E69" s="55">
        <v>6000</v>
      </c>
      <c r="F69" s="55">
        <v>0</v>
      </c>
      <c r="G69" s="55">
        <f t="shared" si="14"/>
        <v>6000</v>
      </c>
    </row>
    <row r="70" spans="1:7" x14ac:dyDescent="0.25">
      <c r="A70" s="41"/>
      <c r="B70" s="41"/>
      <c r="C70" s="42">
        <v>54</v>
      </c>
      <c r="D70" s="50" t="s">
        <v>20</v>
      </c>
      <c r="E70" s="55">
        <v>400</v>
      </c>
      <c r="F70" s="55">
        <v>0</v>
      </c>
      <c r="G70" s="55">
        <f t="shared" si="14"/>
        <v>400</v>
      </c>
    </row>
    <row r="71" spans="1:7" x14ac:dyDescent="0.25">
      <c r="A71" s="41"/>
      <c r="B71" s="41"/>
      <c r="C71" s="42">
        <v>61</v>
      </c>
      <c r="D71" s="50" t="s">
        <v>25</v>
      </c>
      <c r="E71" s="55">
        <v>800</v>
      </c>
      <c r="F71" s="55">
        <v>0</v>
      </c>
      <c r="G71" s="55">
        <f t="shared" si="14"/>
        <v>800</v>
      </c>
    </row>
    <row r="72" spans="1:7" x14ac:dyDescent="0.25">
      <c r="A72" s="41"/>
      <c r="B72" s="41"/>
      <c r="C72" s="42">
        <v>93</v>
      </c>
      <c r="D72" s="50" t="s">
        <v>55</v>
      </c>
      <c r="E72" s="55">
        <v>2500</v>
      </c>
      <c r="F72" s="55">
        <v>-500</v>
      </c>
      <c r="G72" s="55">
        <f t="shared" si="14"/>
        <v>2000</v>
      </c>
    </row>
    <row r="73" spans="1:7" x14ac:dyDescent="0.25">
      <c r="A73" s="41"/>
      <c r="B73" s="41"/>
      <c r="C73" s="42">
        <v>94</v>
      </c>
      <c r="D73" s="50" t="s">
        <v>64</v>
      </c>
      <c r="E73" s="55">
        <v>0</v>
      </c>
      <c r="F73" s="55">
        <v>0</v>
      </c>
      <c r="G73" s="55">
        <f t="shared" ref="G73" si="15">E73+F73</f>
        <v>0</v>
      </c>
    </row>
    <row r="74" spans="1:7" x14ac:dyDescent="0.25">
      <c r="A74" s="41"/>
      <c r="B74" s="41"/>
      <c r="C74" s="42">
        <v>95</v>
      </c>
      <c r="D74" s="50" t="s">
        <v>73</v>
      </c>
      <c r="E74" s="55">
        <v>0</v>
      </c>
      <c r="F74" s="55">
        <v>0</v>
      </c>
      <c r="G74" s="55">
        <f t="shared" ref="G74" si="16">E74+F74</f>
        <v>0</v>
      </c>
    </row>
    <row r="75" spans="1:7" x14ac:dyDescent="0.25">
      <c r="A75" s="41"/>
      <c r="B75" s="41"/>
      <c r="C75" s="42">
        <v>96</v>
      </c>
      <c r="D75" s="50" t="s">
        <v>54</v>
      </c>
      <c r="E75" s="55">
        <v>0</v>
      </c>
      <c r="F75" s="55">
        <v>338</v>
      </c>
      <c r="G75" s="55">
        <f t="shared" si="14"/>
        <v>338</v>
      </c>
    </row>
    <row r="76" spans="1:7" ht="27.6" customHeight="1" x14ac:dyDescent="0.25">
      <c r="A76" s="170" t="s">
        <v>39</v>
      </c>
      <c r="B76" s="171"/>
      <c r="C76" s="171"/>
      <c r="D76" s="171"/>
      <c r="E76" s="83">
        <f>E36+E63</f>
        <v>1891738</v>
      </c>
      <c r="F76" s="83">
        <f>F36+F63</f>
        <v>147225</v>
      </c>
      <c r="G76" s="83">
        <f>G36+G63</f>
        <v>2038963</v>
      </c>
    </row>
    <row r="77" spans="1:7" ht="102" customHeight="1" x14ac:dyDescent="0.25">
      <c r="A77" s="16"/>
      <c r="B77" s="16"/>
      <c r="C77" s="16"/>
    </row>
    <row r="78" spans="1:7" ht="27" customHeight="1" x14ac:dyDescent="0.25">
      <c r="A78" s="164" t="s">
        <v>57</v>
      </c>
      <c r="B78" s="165"/>
      <c r="C78" s="165"/>
      <c r="D78" s="165"/>
      <c r="E78" s="165"/>
      <c r="F78" s="165"/>
      <c r="G78" s="165"/>
    </row>
    <row r="79" spans="1:7" ht="25.5" x14ac:dyDescent="0.25">
      <c r="A79" s="172" t="s">
        <v>38</v>
      </c>
      <c r="B79" s="173"/>
      <c r="C79" s="173"/>
      <c r="D79" s="173"/>
      <c r="E79" s="19" t="s">
        <v>51</v>
      </c>
      <c r="F79" s="19" t="s">
        <v>91</v>
      </c>
      <c r="G79" s="64" t="s">
        <v>93</v>
      </c>
    </row>
    <row r="80" spans="1:7" ht="15.75" customHeight="1" x14ac:dyDescent="0.25">
      <c r="A80" s="161" t="s">
        <v>58</v>
      </c>
      <c r="B80" s="161"/>
      <c r="C80" s="161"/>
      <c r="D80" s="161"/>
      <c r="E80" s="86">
        <f>E81+E84+E86+E88+E91+E93+E95</f>
        <v>1891738</v>
      </c>
      <c r="F80" s="86">
        <f t="shared" ref="F80:G80" si="17">F81+F84+F86+F88+F91+F93+F95</f>
        <v>147225</v>
      </c>
      <c r="G80" s="86">
        <f t="shared" si="17"/>
        <v>2038963</v>
      </c>
    </row>
    <row r="81" spans="1:7" ht="12.75" customHeight="1" x14ac:dyDescent="0.25">
      <c r="A81" s="77">
        <v>1</v>
      </c>
      <c r="B81" s="152" t="s">
        <v>49</v>
      </c>
      <c r="C81" s="153"/>
      <c r="D81" s="154"/>
      <c r="E81" s="76">
        <f>E82+E83</f>
        <v>206000</v>
      </c>
      <c r="F81" s="76">
        <f t="shared" ref="F81:G81" si="18">F82+F83</f>
        <v>126740</v>
      </c>
      <c r="G81" s="76">
        <f t="shared" si="18"/>
        <v>332740</v>
      </c>
    </row>
    <row r="82" spans="1:7" ht="12.75" customHeight="1" x14ac:dyDescent="0.25">
      <c r="A82" s="73">
        <v>12</v>
      </c>
      <c r="B82" s="155" t="s">
        <v>88</v>
      </c>
      <c r="C82" s="156"/>
      <c r="D82" s="157"/>
      <c r="E82" s="76">
        <v>93000</v>
      </c>
      <c r="F82" s="76">
        <v>4460</v>
      </c>
      <c r="G82" s="76">
        <f>E82+F82</f>
        <v>97460</v>
      </c>
    </row>
    <row r="83" spans="1:7" ht="12.75" customHeight="1" x14ac:dyDescent="0.25">
      <c r="A83" s="73">
        <v>11</v>
      </c>
      <c r="B83" s="155" t="s">
        <v>89</v>
      </c>
      <c r="C83" s="156"/>
      <c r="D83" s="157"/>
      <c r="E83" s="76">
        <v>113000</v>
      </c>
      <c r="F83" s="76">
        <v>122280</v>
      </c>
      <c r="G83" s="76">
        <f>E83+F83</f>
        <v>235280</v>
      </c>
    </row>
    <row r="84" spans="1:7" ht="12.75" customHeight="1" x14ac:dyDescent="0.25">
      <c r="A84" s="77">
        <v>3</v>
      </c>
      <c r="B84" s="152" t="s">
        <v>24</v>
      </c>
      <c r="C84" s="153"/>
      <c r="D84" s="154"/>
      <c r="E84" s="76">
        <f>E85</f>
        <v>6500</v>
      </c>
      <c r="F84" s="76">
        <f>F85</f>
        <v>13681</v>
      </c>
      <c r="G84" s="76">
        <f t="shared" ref="G84" si="19">G85</f>
        <v>20181</v>
      </c>
    </row>
    <row r="85" spans="1:7" ht="12.75" customHeight="1" x14ac:dyDescent="0.25">
      <c r="A85" s="73">
        <v>31</v>
      </c>
      <c r="B85" s="155" t="s">
        <v>24</v>
      </c>
      <c r="C85" s="156"/>
      <c r="D85" s="157"/>
      <c r="E85" s="76">
        <v>6500</v>
      </c>
      <c r="F85" s="76">
        <v>13681</v>
      </c>
      <c r="G85" s="76">
        <f>E85+F85</f>
        <v>20181</v>
      </c>
    </row>
    <row r="86" spans="1:7" ht="12.75" customHeight="1" x14ac:dyDescent="0.25">
      <c r="A86" s="77">
        <v>4</v>
      </c>
      <c r="B86" s="152" t="s">
        <v>35</v>
      </c>
      <c r="C86" s="153"/>
      <c r="D86" s="154"/>
      <c r="E86" s="76">
        <f>E87</f>
        <v>64000</v>
      </c>
      <c r="F86" s="76">
        <f>F87</f>
        <v>3700</v>
      </c>
      <c r="G86" s="76">
        <f t="shared" ref="G86" si="20">G87</f>
        <v>67700</v>
      </c>
    </row>
    <row r="87" spans="1:7" ht="12.75" customHeight="1" x14ac:dyDescent="0.25">
      <c r="A87" s="73">
        <v>43</v>
      </c>
      <c r="B87" s="155" t="s">
        <v>35</v>
      </c>
      <c r="C87" s="156"/>
      <c r="D87" s="157"/>
      <c r="E87" s="76">
        <v>64000</v>
      </c>
      <c r="F87" s="76">
        <v>3700</v>
      </c>
      <c r="G87" s="76">
        <f>E87+F87</f>
        <v>67700</v>
      </c>
    </row>
    <row r="88" spans="1:7" ht="12.75" customHeight="1" x14ac:dyDescent="0.25">
      <c r="A88" s="77">
        <v>5</v>
      </c>
      <c r="B88" s="152" t="s">
        <v>59</v>
      </c>
      <c r="C88" s="153"/>
      <c r="D88" s="154"/>
      <c r="E88" s="76">
        <f>E89+E90</f>
        <v>1610738</v>
      </c>
      <c r="F88" s="76">
        <f>F89+F90</f>
        <v>0</v>
      </c>
      <c r="G88" s="76">
        <f t="shared" ref="G88" si="21">G89+G90</f>
        <v>1610738</v>
      </c>
    </row>
    <row r="89" spans="1:7" ht="12.75" customHeight="1" x14ac:dyDescent="0.25">
      <c r="A89" s="73">
        <v>53</v>
      </c>
      <c r="B89" s="155" t="s">
        <v>60</v>
      </c>
      <c r="C89" s="156"/>
      <c r="D89" s="157"/>
      <c r="E89" s="76">
        <v>1610000</v>
      </c>
      <c r="F89" s="76">
        <v>0</v>
      </c>
      <c r="G89" s="76">
        <f>E89+F89</f>
        <v>1610000</v>
      </c>
    </row>
    <row r="90" spans="1:7" ht="12.75" customHeight="1" x14ac:dyDescent="0.25">
      <c r="A90" s="73">
        <v>54</v>
      </c>
      <c r="B90" s="155" t="s">
        <v>61</v>
      </c>
      <c r="C90" s="156"/>
      <c r="D90" s="157"/>
      <c r="E90" s="76">
        <v>738</v>
      </c>
      <c r="F90" s="76">
        <v>0</v>
      </c>
      <c r="G90" s="76">
        <f>E90+F90</f>
        <v>738</v>
      </c>
    </row>
    <row r="91" spans="1:7" ht="12.75" customHeight="1" x14ac:dyDescent="0.25">
      <c r="A91" s="77">
        <v>6</v>
      </c>
      <c r="B91" s="152" t="s">
        <v>25</v>
      </c>
      <c r="C91" s="153"/>
      <c r="D91" s="154"/>
      <c r="E91" s="76">
        <f>E92</f>
        <v>1500</v>
      </c>
      <c r="F91" s="76">
        <f>F92</f>
        <v>0</v>
      </c>
      <c r="G91" s="76">
        <f t="shared" ref="G91" si="22">G92</f>
        <v>1500</v>
      </c>
    </row>
    <row r="92" spans="1:7" ht="12.75" customHeight="1" x14ac:dyDescent="0.25">
      <c r="A92" s="73">
        <v>61</v>
      </c>
      <c r="B92" s="155" t="s">
        <v>25</v>
      </c>
      <c r="C92" s="156"/>
      <c r="D92" s="157"/>
      <c r="E92" s="76">
        <v>1500</v>
      </c>
      <c r="F92" s="76">
        <v>0</v>
      </c>
      <c r="G92" s="76">
        <f>E92+F92</f>
        <v>1500</v>
      </c>
    </row>
    <row r="93" spans="1:7" ht="12.75" customHeight="1" x14ac:dyDescent="0.25">
      <c r="A93" s="77">
        <v>7</v>
      </c>
      <c r="B93" s="158" t="s">
        <v>62</v>
      </c>
      <c r="C93" s="159"/>
      <c r="D93" s="160"/>
      <c r="E93" s="76">
        <f>E94</f>
        <v>0</v>
      </c>
      <c r="F93" s="76">
        <f>F94</f>
        <v>0</v>
      </c>
      <c r="G93" s="76">
        <f t="shared" ref="G93" si="23">G94</f>
        <v>0</v>
      </c>
    </row>
    <row r="94" spans="1:7" ht="12.75" customHeight="1" x14ac:dyDescent="0.25">
      <c r="A94" s="73">
        <v>71</v>
      </c>
      <c r="B94" s="149" t="s">
        <v>62</v>
      </c>
      <c r="C94" s="150"/>
      <c r="D94" s="151"/>
      <c r="E94" s="76">
        <v>0</v>
      </c>
      <c r="F94" s="76">
        <v>0</v>
      </c>
      <c r="G94" s="76">
        <v>0</v>
      </c>
    </row>
    <row r="95" spans="1:7" ht="12.75" customHeight="1" x14ac:dyDescent="0.25">
      <c r="A95" s="77">
        <v>9</v>
      </c>
      <c r="B95" s="152" t="s">
        <v>63</v>
      </c>
      <c r="C95" s="153"/>
      <c r="D95" s="154"/>
      <c r="E95" s="79">
        <f t="shared" ref="E95:G95" si="24">SUM(E96:E99)</f>
        <v>3000</v>
      </c>
      <c r="F95" s="79">
        <f t="shared" si="24"/>
        <v>3104</v>
      </c>
      <c r="G95" s="79">
        <f t="shared" si="24"/>
        <v>6104</v>
      </c>
    </row>
    <row r="96" spans="1:7" ht="12.75" customHeight="1" x14ac:dyDescent="0.25">
      <c r="A96" s="73">
        <v>93</v>
      </c>
      <c r="B96" s="155" t="s">
        <v>55</v>
      </c>
      <c r="C96" s="156"/>
      <c r="D96" s="157"/>
      <c r="E96" s="76">
        <v>2500</v>
      </c>
      <c r="F96" s="76">
        <v>669</v>
      </c>
      <c r="G96" s="76">
        <f>E96+F96</f>
        <v>3169</v>
      </c>
    </row>
    <row r="97" spans="1:7" ht="12.75" customHeight="1" x14ac:dyDescent="0.25">
      <c r="A97" s="73">
        <v>94</v>
      </c>
      <c r="B97" s="155" t="s">
        <v>64</v>
      </c>
      <c r="C97" s="156"/>
      <c r="D97" s="157"/>
      <c r="E97" s="76">
        <v>0</v>
      </c>
      <c r="F97" s="76">
        <v>89</v>
      </c>
      <c r="G97" s="76">
        <f t="shared" ref="G97:G99" si="25">E97+F97</f>
        <v>89</v>
      </c>
    </row>
    <row r="98" spans="1:7" ht="12.75" customHeight="1" x14ac:dyDescent="0.25">
      <c r="A98" s="73">
        <v>95</v>
      </c>
      <c r="B98" s="155" t="s">
        <v>73</v>
      </c>
      <c r="C98" s="156"/>
      <c r="D98" s="157"/>
      <c r="E98" s="76">
        <v>0</v>
      </c>
      <c r="F98" s="76">
        <v>1993</v>
      </c>
      <c r="G98" s="76">
        <f t="shared" si="25"/>
        <v>1993</v>
      </c>
    </row>
    <row r="99" spans="1:7" ht="12.75" customHeight="1" x14ac:dyDescent="0.25">
      <c r="A99" s="73">
        <v>96</v>
      </c>
      <c r="B99" s="155" t="s">
        <v>54</v>
      </c>
      <c r="C99" s="156"/>
      <c r="D99" s="157"/>
      <c r="E99" s="76">
        <v>500</v>
      </c>
      <c r="F99" s="76">
        <v>353</v>
      </c>
      <c r="G99" s="76">
        <f t="shared" si="25"/>
        <v>853</v>
      </c>
    </row>
    <row r="100" spans="1:7" ht="15.75" customHeight="1" x14ac:dyDescent="0.25">
      <c r="A100" s="161" t="s">
        <v>39</v>
      </c>
      <c r="B100" s="161"/>
      <c r="C100" s="161"/>
      <c r="D100" s="161"/>
      <c r="E100" s="87">
        <f>E101+E104+E106+E108+E111+E113</f>
        <v>1891738</v>
      </c>
      <c r="F100" s="87">
        <f>F101+F104+F106+F108+F111+F113</f>
        <v>147225</v>
      </c>
      <c r="G100" s="87">
        <f>G101+G104+G106+G108+G111+G113</f>
        <v>2038963</v>
      </c>
    </row>
    <row r="101" spans="1:7" ht="12.75" customHeight="1" x14ac:dyDescent="0.25">
      <c r="A101" s="77">
        <v>1</v>
      </c>
      <c r="B101" s="152" t="s">
        <v>49</v>
      </c>
      <c r="C101" s="153"/>
      <c r="D101" s="154"/>
      <c r="E101" s="76">
        <f>E102+E103</f>
        <v>206000</v>
      </c>
      <c r="F101" s="76">
        <f>F102+F103</f>
        <v>126740</v>
      </c>
      <c r="G101" s="79">
        <f t="shared" ref="G101" si="26">G102+G103</f>
        <v>332740</v>
      </c>
    </row>
    <row r="102" spans="1:7" ht="12.75" customHeight="1" x14ac:dyDescent="0.25">
      <c r="A102" s="73">
        <v>12</v>
      </c>
      <c r="B102" s="155" t="s">
        <v>88</v>
      </c>
      <c r="C102" s="156"/>
      <c r="D102" s="157"/>
      <c r="E102" s="76">
        <v>113000</v>
      </c>
      <c r="F102" s="76">
        <v>4460</v>
      </c>
      <c r="G102" s="76">
        <f>E102+F102</f>
        <v>117460</v>
      </c>
    </row>
    <row r="103" spans="1:7" ht="12.75" customHeight="1" x14ac:dyDescent="0.25">
      <c r="A103" s="73">
        <v>11</v>
      </c>
      <c r="B103" s="155" t="s">
        <v>89</v>
      </c>
      <c r="C103" s="156"/>
      <c r="D103" s="157"/>
      <c r="E103" s="76">
        <v>93000</v>
      </c>
      <c r="F103" s="76">
        <v>122280</v>
      </c>
      <c r="G103" s="76">
        <f>E103+F103</f>
        <v>215280</v>
      </c>
    </row>
    <row r="104" spans="1:7" ht="12.75" customHeight="1" x14ac:dyDescent="0.25">
      <c r="A104" s="77">
        <v>3</v>
      </c>
      <c r="B104" s="152" t="s">
        <v>24</v>
      </c>
      <c r="C104" s="153"/>
      <c r="D104" s="154"/>
      <c r="E104" s="76">
        <f>E105</f>
        <v>9000</v>
      </c>
      <c r="F104" s="76">
        <f>F105</f>
        <v>14350</v>
      </c>
      <c r="G104" s="79">
        <f t="shared" ref="G104" si="27">G105</f>
        <v>23350</v>
      </c>
    </row>
    <row r="105" spans="1:7" ht="12.75" customHeight="1" x14ac:dyDescent="0.25">
      <c r="A105" s="73">
        <v>31</v>
      </c>
      <c r="B105" s="155" t="s">
        <v>24</v>
      </c>
      <c r="C105" s="156"/>
      <c r="D105" s="157"/>
      <c r="E105" s="76">
        <v>9000</v>
      </c>
      <c r="F105" s="76">
        <v>14350</v>
      </c>
      <c r="G105" s="76">
        <f>E105+F105</f>
        <v>23350</v>
      </c>
    </row>
    <row r="106" spans="1:7" ht="12.75" customHeight="1" x14ac:dyDescent="0.25">
      <c r="A106" s="77">
        <v>4</v>
      </c>
      <c r="B106" s="152" t="s">
        <v>35</v>
      </c>
      <c r="C106" s="153"/>
      <c r="D106" s="154"/>
      <c r="E106" s="76">
        <f>E107</f>
        <v>64000</v>
      </c>
      <c r="F106" s="76">
        <f>F107</f>
        <v>3789</v>
      </c>
      <c r="G106" s="79">
        <f t="shared" ref="G106" si="28">G107</f>
        <v>67789</v>
      </c>
    </row>
    <row r="107" spans="1:7" ht="12.75" customHeight="1" x14ac:dyDescent="0.25">
      <c r="A107" s="73">
        <v>43</v>
      </c>
      <c r="B107" s="155" t="s">
        <v>35</v>
      </c>
      <c r="C107" s="156"/>
      <c r="D107" s="157"/>
      <c r="E107" s="76">
        <v>64000</v>
      </c>
      <c r="F107" s="76">
        <v>3789</v>
      </c>
      <c r="G107" s="76">
        <f>E107+F107</f>
        <v>67789</v>
      </c>
    </row>
    <row r="108" spans="1:7" ht="12.75" customHeight="1" x14ac:dyDescent="0.25">
      <c r="A108" s="77">
        <v>5</v>
      </c>
      <c r="B108" s="152" t="s">
        <v>59</v>
      </c>
      <c r="C108" s="153"/>
      <c r="D108" s="154"/>
      <c r="E108" s="76">
        <f>E109+E110</f>
        <v>1610738</v>
      </c>
      <c r="F108" s="76">
        <f>F109+F110</f>
        <v>1993</v>
      </c>
      <c r="G108" s="79">
        <f t="shared" ref="G108" si="29">G109+G110</f>
        <v>1612731</v>
      </c>
    </row>
    <row r="109" spans="1:7" ht="12.75" customHeight="1" x14ac:dyDescent="0.25">
      <c r="A109" s="73">
        <v>53</v>
      </c>
      <c r="B109" s="155" t="s">
        <v>70</v>
      </c>
      <c r="C109" s="156"/>
      <c r="D109" s="157"/>
      <c r="E109" s="76">
        <v>1610000</v>
      </c>
      <c r="F109" s="76">
        <v>1579</v>
      </c>
      <c r="G109" s="76">
        <f>E109+F109</f>
        <v>1611579</v>
      </c>
    </row>
    <row r="110" spans="1:7" ht="12.75" customHeight="1" x14ac:dyDescent="0.25">
      <c r="A110" s="73">
        <v>54</v>
      </c>
      <c r="B110" s="155" t="s">
        <v>71</v>
      </c>
      <c r="C110" s="156"/>
      <c r="D110" s="157"/>
      <c r="E110" s="76">
        <v>738</v>
      </c>
      <c r="F110" s="76">
        <v>414</v>
      </c>
      <c r="G110" s="76">
        <f>E110+F110</f>
        <v>1152</v>
      </c>
    </row>
    <row r="111" spans="1:7" ht="12.75" customHeight="1" x14ac:dyDescent="0.25">
      <c r="A111" s="77">
        <v>6</v>
      </c>
      <c r="B111" s="152" t="s">
        <v>25</v>
      </c>
      <c r="C111" s="153"/>
      <c r="D111" s="154"/>
      <c r="E111" s="76">
        <f>E112</f>
        <v>2000</v>
      </c>
      <c r="F111" s="76">
        <f>F112</f>
        <v>353</v>
      </c>
      <c r="G111" s="79">
        <f t="shared" ref="G111" si="30">G112</f>
        <v>2353</v>
      </c>
    </row>
    <row r="112" spans="1:7" ht="12.75" customHeight="1" x14ac:dyDescent="0.25">
      <c r="A112" s="73">
        <v>61</v>
      </c>
      <c r="B112" s="155" t="s">
        <v>25</v>
      </c>
      <c r="C112" s="156"/>
      <c r="D112" s="157"/>
      <c r="E112" s="76">
        <v>2000</v>
      </c>
      <c r="F112" s="76">
        <v>353</v>
      </c>
      <c r="G112" s="76">
        <f>E112+F112</f>
        <v>2353</v>
      </c>
    </row>
    <row r="113" spans="1:7" ht="12.75" customHeight="1" x14ac:dyDescent="0.25">
      <c r="A113" s="77">
        <v>7</v>
      </c>
      <c r="B113" s="158" t="s">
        <v>62</v>
      </c>
      <c r="C113" s="159"/>
      <c r="D113" s="160"/>
      <c r="E113" s="76">
        <f>E114</f>
        <v>0</v>
      </c>
      <c r="F113" s="76">
        <f>F114</f>
        <v>0</v>
      </c>
      <c r="G113" s="76">
        <f t="shared" ref="G113" si="31">G114</f>
        <v>0</v>
      </c>
    </row>
    <row r="114" spans="1:7" ht="12.75" customHeight="1" x14ac:dyDescent="0.25">
      <c r="A114" s="73">
        <v>71</v>
      </c>
      <c r="B114" s="149" t="s">
        <v>62</v>
      </c>
      <c r="C114" s="150"/>
      <c r="D114" s="151"/>
      <c r="E114" s="76">
        <v>0</v>
      </c>
      <c r="F114" s="76">
        <v>0</v>
      </c>
      <c r="G114" s="76">
        <v>0</v>
      </c>
    </row>
    <row r="115" spans="1:7" x14ac:dyDescent="0.25">
      <c r="A115" s="74"/>
      <c r="B115" s="74"/>
      <c r="C115" s="74"/>
      <c r="D115" s="75"/>
      <c r="E115" s="74"/>
      <c r="F115" s="74"/>
      <c r="G115" s="74"/>
    </row>
  </sheetData>
  <mergeCells count="45">
    <mergeCell ref="A80:D80"/>
    <mergeCell ref="B81:D81"/>
    <mergeCell ref="B82:D82"/>
    <mergeCell ref="B84:D84"/>
    <mergeCell ref="A1:M1"/>
    <mergeCell ref="A2:F2"/>
    <mergeCell ref="A3:F3"/>
    <mergeCell ref="A4:G4"/>
    <mergeCell ref="A5:G5"/>
    <mergeCell ref="A25:G25"/>
    <mergeCell ref="A34:G34"/>
    <mergeCell ref="A76:D76"/>
    <mergeCell ref="A78:G78"/>
    <mergeCell ref="A79:D79"/>
    <mergeCell ref="B83:D83"/>
    <mergeCell ref="B85:D85"/>
    <mergeCell ref="B86:D86"/>
    <mergeCell ref="B87:D87"/>
    <mergeCell ref="B88:D88"/>
    <mergeCell ref="B89:D89"/>
    <mergeCell ref="B104:D104"/>
    <mergeCell ref="B105:D105"/>
    <mergeCell ref="B102:D102"/>
    <mergeCell ref="B103:D103"/>
    <mergeCell ref="B90:D90"/>
    <mergeCell ref="B91:D91"/>
    <mergeCell ref="B92:D92"/>
    <mergeCell ref="B93:D93"/>
    <mergeCell ref="B94:D94"/>
    <mergeCell ref="B114:D114"/>
    <mergeCell ref="B95:D95"/>
    <mergeCell ref="B97:D97"/>
    <mergeCell ref="B98:D98"/>
    <mergeCell ref="B96:D96"/>
    <mergeCell ref="B99:D99"/>
    <mergeCell ref="B111:D111"/>
    <mergeCell ref="B112:D112"/>
    <mergeCell ref="B113:D113"/>
    <mergeCell ref="B106:D106"/>
    <mergeCell ref="B107:D107"/>
    <mergeCell ref="B108:D108"/>
    <mergeCell ref="B109:D109"/>
    <mergeCell ref="B110:D110"/>
    <mergeCell ref="A100:D100"/>
    <mergeCell ref="B101:D101"/>
  </mergeCells>
  <pageMargins left="0.7" right="0.7" top="0.75" bottom="0.75" header="0.3" footer="0.3"/>
  <pageSetup paperSize="9" orientation="portrait" r:id="rId1"/>
  <headerFooter>
    <oddHeader xml:space="preserve">&amp;C&amp;"-,Kurziv"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Layout" zoomScaleNormal="100" workbookViewId="0">
      <selection activeCell="C9" sqref="C9"/>
    </sheetView>
  </sheetViews>
  <sheetFormatPr defaultRowHeight="15" x14ac:dyDescent="0.25"/>
  <cols>
    <col min="1" max="1" width="31.42578125" customWidth="1"/>
    <col min="2" max="4" width="17.7109375" customWidth="1"/>
  </cols>
  <sheetData>
    <row r="1" spans="1:4" ht="53.25" customHeight="1" x14ac:dyDescent="0.25">
      <c r="A1" s="174" t="s">
        <v>85</v>
      </c>
      <c r="B1" s="175"/>
      <c r="C1" s="175"/>
      <c r="D1" s="175"/>
    </row>
    <row r="2" spans="1:4" ht="22.9" customHeight="1" x14ac:dyDescent="0.25">
      <c r="A2" s="129" t="s">
        <v>69</v>
      </c>
      <c r="B2" s="129"/>
      <c r="C2" s="129"/>
      <c r="D2" s="110"/>
    </row>
    <row r="3" spans="1:4" ht="28.15" customHeight="1" x14ac:dyDescent="0.25">
      <c r="A3" s="129" t="s">
        <v>65</v>
      </c>
      <c r="B3" s="163"/>
      <c r="C3" s="163"/>
      <c r="D3" s="163"/>
    </row>
    <row r="4" spans="1:4" ht="18" x14ac:dyDescent="0.25">
      <c r="A4" s="12"/>
      <c r="B4" s="12"/>
      <c r="C4" s="18"/>
      <c r="D4" s="18"/>
    </row>
    <row r="5" spans="1:4" ht="25.5" customHeight="1" x14ac:dyDescent="0.25">
      <c r="A5" s="19" t="s">
        <v>38</v>
      </c>
      <c r="B5" s="19" t="s">
        <v>51</v>
      </c>
      <c r="C5" s="19" t="s">
        <v>91</v>
      </c>
      <c r="D5" s="64" t="s">
        <v>93</v>
      </c>
    </row>
    <row r="6" spans="1:4" ht="15.75" customHeight="1" x14ac:dyDescent="0.25">
      <c r="A6" s="22" t="s">
        <v>39</v>
      </c>
      <c r="B6" s="23">
        <f>B7</f>
        <v>1891738</v>
      </c>
      <c r="C6" s="23">
        <f t="shared" ref="C6:D6" si="0">C7</f>
        <v>147225</v>
      </c>
      <c r="D6" s="23">
        <f>B6+C6</f>
        <v>2038963</v>
      </c>
    </row>
    <row r="7" spans="1:4" ht="15.75" customHeight="1" x14ac:dyDescent="0.25">
      <c r="A7" s="22" t="s">
        <v>40</v>
      </c>
      <c r="B7" s="55">
        <f>B8+B9</f>
        <v>1891738</v>
      </c>
      <c r="C7" s="55">
        <f t="shared" ref="C7:D7" si="1">C8+C9</f>
        <v>147225</v>
      </c>
      <c r="D7" s="23">
        <f t="shared" ref="D7:D9" si="2">B7+C7</f>
        <v>2038963</v>
      </c>
    </row>
    <row r="8" spans="1:4" ht="15.75" customHeight="1" x14ac:dyDescent="0.25">
      <c r="A8" s="50" t="s">
        <v>41</v>
      </c>
      <c r="B8" s="55">
        <v>1781038</v>
      </c>
      <c r="C8" s="55">
        <v>143225</v>
      </c>
      <c r="D8" s="23">
        <f t="shared" si="2"/>
        <v>1924263</v>
      </c>
    </row>
    <row r="9" spans="1:4" ht="15.75" customHeight="1" x14ac:dyDescent="0.25">
      <c r="A9" s="56" t="s">
        <v>42</v>
      </c>
      <c r="B9" s="55">
        <v>110700</v>
      </c>
      <c r="C9" s="55">
        <v>4000</v>
      </c>
      <c r="D9" s="23">
        <f t="shared" si="2"/>
        <v>114700</v>
      </c>
    </row>
  </sheetData>
  <mergeCells count="3">
    <mergeCell ref="A3:D3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 xml:space="preserve">&amp;C&amp;"-,Kurziv"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6" sqref="F6:G6"/>
    </sheetView>
  </sheetViews>
  <sheetFormatPr defaultRowHeight="15" x14ac:dyDescent="0.25"/>
  <cols>
    <col min="1" max="3" width="6.42578125" customWidth="1"/>
    <col min="4" max="4" width="35.7109375" customWidth="1"/>
    <col min="5" max="7" width="10.7109375" customWidth="1"/>
  </cols>
  <sheetData>
    <row r="1" spans="1:7" ht="53.25" customHeight="1" x14ac:dyDescent="0.25">
      <c r="A1" s="174" t="s">
        <v>96</v>
      </c>
      <c r="B1" s="175"/>
      <c r="C1" s="175"/>
      <c r="D1" s="175"/>
      <c r="E1" s="176"/>
      <c r="F1" s="176"/>
      <c r="G1" s="176"/>
    </row>
    <row r="2" spans="1:7" ht="22.9" customHeight="1" x14ac:dyDescent="0.25">
      <c r="A2" s="129" t="s">
        <v>69</v>
      </c>
      <c r="B2" s="129"/>
      <c r="C2" s="129"/>
      <c r="D2" s="129"/>
      <c r="E2" s="176"/>
      <c r="F2" s="176"/>
      <c r="G2" s="176"/>
    </row>
    <row r="3" spans="1:7" ht="22.9" customHeight="1" x14ac:dyDescent="0.25">
      <c r="A3" s="78"/>
      <c r="B3" s="78"/>
      <c r="C3" s="78"/>
      <c r="D3" s="78"/>
      <c r="E3" s="88"/>
      <c r="F3" s="88"/>
      <c r="G3" s="88"/>
    </row>
    <row r="4" spans="1:7" ht="30.75" customHeight="1" x14ac:dyDescent="0.25">
      <c r="A4" s="129" t="s">
        <v>86</v>
      </c>
      <c r="B4" s="130"/>
      <c r="C4" s="130"/>
      <c r="D4" s="130"/>
      <c r="E4" s="130"/>
      <c r="F4" s="130"/>
      <c r="G4" s="130"/>
    </row>
    <row r="5" spans="1:7" ht="18" x14ac:dyDescent="0.25">
      <c r="A5" s="12"/>
      <c r="B5" s="12"/>
      <c r="C5" s="12"/>
      <c r="D5" s="12"/>
      <c r="E5" s="12"/>
      <c r="F5" s="12"/>
      <c r="G5" s="18"/>
    </row>
    <row r="6" spans="1:7" ht="25.5" customHeight="1" x14ac:dyDescent="0.25">
      <c r="A6" s="19" t="s">
        <v>13</v>
      </c>
      <c r="B6" s="20" t="s">
        <v>14</v>
      </c>
      <c r="C6" s="20" t="s">
        <v>15</v>
      </c>
      <c r="D6" s="20" t="s">
        <v>43</v>
      </c>
      <c r="E6" s="19" t="s">
        <v>51</v>
      </c>
      <c r="F6" s="19" t="s">
        <v>91</v>
      </c>
      <c r="G6" s="64" t="s">
        <v>93</v>
      </c>
    </row>
    <row r="7" spans="1:7" ht="20.25" customHeight="1" x14ac:dyDescent="0.25">
      <c r="A7" s="57">
        <v>8</v>
      </c>
      <c r="B7" s="57"/>
      <c r="C7" s="57"/>
      <c r="D7" s="49" t="s">
        <v>44</v>
      </c>
      <c r="E7" s="55">
        <v>0</v>
      </c>
      <c r="F7" s="55">
        <v>0</v>
      </c>
      <c r="G7" s="55">
        <v>0</v>
      </c>
    </row>
    <row r="8" spans="1:7" ht="15" customHeight="1" x14ac:dyDescent="0.25">
      <c r="A8" s="57"/>
      <c r="B8" s="58">
        <v>84</v>
      </c>
      <c r="C8" s="58"/>
      <c r="D8" s="39" t="s">
        <v>45</v>
      </c>
      <c r="E8" s="55">
        <v>0</v>
      </c>
      <c r="F8" s="55">
        <v>0</v>
      </c>
      <c r="G8" s="55">
        <v>0</v>
      </c>
    </row>
    <row r="9" spans="1:7" ht="15" customHeight="1" x14ac:dyDescent="0.25">
      <c r="A9" s="59"/>
      <c r="B9" s="59"/>
      <c r="C9" s="60">
        <v>81</v>
      </c>
      <c r="D9" s="50" t="s">
        <v>46</v>
      </c>
      <c r="E9" s="55">
        <v>0</v>
      </c>
      <c r="F9" s="55">
        <v>0</v>
      </c>
      <c r="G9" s="55">
        <v>0</v>
      </c>
    </row>
    <row r="10" spans="1:7" ht="20.25" customHeight="1" x14ac:dyDescent="0.25">
      <c r="A10" s="61">
        <v>5</v>
      </c>
      <c r="B10" s="62"/>
      <c r="C10" s="62"/>
      <c r="D10" s="51" t="s">
        <v>47</v>
      </c>
      <c r="E10" s="55">
        <v>0</v>
      </c>
      <c r="F10" s="55">
        <v>0</v>
      </c>
      <c r="G10" s="55">
        <v>0</v>
      </c>
    </row>
    <row r="11" spans="1:7" ht="15" customHeight="1" x14ac:dyDescent="0.25">
      <c r="A11" s="58"/>
      <c r="B11" s="58">
        <v>54</v>
      </c>
      <c r="C11" s="58"/>
      <c r="D11" s="52" t="s">
        <v>48</v>
      </c>
      <c r="E11" s="55">
        <v>0</v>
      </c>
      <c r="F11" s="55">
        <v>0</v>
      </c>
      <c r="G11" s="55">
        <v>0</v>
      </c>
    </row>
    <row r="12" spans="1:7" ht="15" customHeight="1" x14ac:dyDescent="0.25">
      <c r="A12" s="58"/>
      <c r="B12" s="58"/>
      <c r="C12" s="60">
        <v>11</v>
      </c>
      <c r="D12" s="31" t="s">
        <v>49</v>
      </c>
      <c r="E12" s="55">
        <v>0</v>
      </c>
      <c r="F12" s="55">
        <v>0</v>
      </c>
      <c r="G12" s="55">
        <v>0</v>
      </c>
    </row>
    <row r="13" spans="1:7" ht="15" customHeight="1" x14ac:dyDescent="0.25">
      <c r="A13" s="58"/>
      <c r="B13" s="58"/>
      <c r="C13" s="60">
        <v>31</v>
      </c>
      <c r="D13" s="31" t="s">
        <v>24</v>
      </c>
      <c r="E13" s="55">
        <v>0</v>
      </c>
      <c r="F13" s="55">
        <v>0</v>
      </c>
      <c r="G13" s="55">
        <v>0</v>
      </c>
    </row>
  </sheetData>
  <mergeCells count="3">
    <mergeCell ref="A4:G4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showGridLines="0" tabSelected="1" workbookViewId="0">
      <pane ySplit="1" topLeftCell="A2" activePane="bottomLeft" state="frozenSplit"/>
      <selection pane="bottomLeft" activeCell="L42" sqref="L42"/>
    </sheetView>
  </sheetViews>
  <sheetFormatPr defaultRowHeight="12.75" x14ac:dyDescent="0.2"/>
  <cols>
    <col min="1" max="1" width="24.140625" style="177" customWidth="1"/>
    <col min="2" max="2" width="3.28515625" style="177" customWidth="1"/>
    <col min="3" max="3" width="33.7109375" style="177" customWidth="1"/>
    <col min="4" max="4" width="12.42578125" style="177" customWidth="1"/>
    <col min="5" max="5" width="10.5703125" style="177" customWidth="1"/>
    <col min="6" max="6" width="11.140625" style="177" customWidth="1"/>
    <col min="7" max="16384" width="9.140625" style="177"/>
  </cols>
  <sheetData>
    <row r="1" spans="1:6" ht="28.5" customHeight="1" x14ac:dyDescent="0.2">
      <c r="A1" s="184"/>
      <c r="B1" s="184"/>
      <c r="C1" s="183" t="s">
        <v>203</v>
      </c>
    </row>
    <row r="2" spans="1:6" ht="12.75" customHeight="1" x14ac:dyDescent="0.2">
      <c r="A2" s="182" t="s">
        <v>179</v>
      </c>
      <c r="B2" s="181" t="s">
        <v>43</v>
      </c>
      <c r="C2" s="180"/>
      <c r="D2" s="179" t="s">
        <v>178</v>
      </c>
      <c r="E2" s="178" t="s">
        <v>177</v>
      </c>
      <c r="F2" s="178" t="s">
        <v>176</v>
      </c>
    </row>
    <row r="3" spans="1:6" x14ac:dyDescent="0.2">
      <c r="A3" s="197"/>
      <c r="B3" s="198" t="s">
        <v>202</v>
      </c>
      <c r="C3" s="199"/>
      <c r="D3" s="200">
        <v>1888738</v>
      </c>
      <c r="E3" s="201">
        <v>144121</v>
      </c>
      <c r="F3" s="201">
        <v>2035859</v>
      </c>
    </row>
    <row r="4" spans="1:6" x14ac:dyDescent="0.2">
      <c r="A4" s="202" t="s">
        <v>174</v>
      </c>
      <c r="B4" s="203" t="s">
        <v>173</v>
      </c>
      <c r="C4" s="199"/>
      <c r="D4" s="204">
        <v>1888738</v>
      </c>
      <c r="E4" s="205">
        <v>144121</v>
      </c>
      <c r="F4" s="205">
        <v>2035859</v>
      </c>
    </row>
    <row r="5" spans="1:6" x14ac:dyDescent="0.2">
      <c r="A5" s="206" t="s">
        <v>172</v>
      </c>
      <c r="B5" s="207" t="s">
        <v>171</v>
      </c>
      <c r="C5" s="199"/>
      <c r="D5" s="208">
        <v>1888738</v>
      </c>
      <c r="E5" s="209">
        <v>144121</v>
      </c>
      <c r="F5" s="209">
        <v>2035859</v>
      </c>
    </row>
    <row r="6" spans="1:6" x14ac:dyDescent="0.2">
      <c r="A6" s="210" t="s">
        <v>170</v>
      </c>
      <c r="B6" s="211" t="s">
        <v>169</v>
      </c>
      <c r="C6" s="199"/>
      <c r="D6" s="212">
        <v>1888738</v>
      </c>
      <c r="E6" s="213">
        <v>144121</v>
      </c>
      <c r="F6" s="213">
        <v>2035859</v>
      </c>
    </row>
    <row r="7" spans="1:6" x14ac:dyDescent="0.2">
      <c r="A7" s="185" t="s">
        <v>201</v>
      </c>
      <c r="B7" s="186" t="s">
        <v>108</v>
      </c>
      <c r="C7" s="187"/>
      <c r="D7" s="188">
        <v>206000</v>
      </c>
      <c r="E7" s="189">
        <v>126740</v>
      </c>
      <c r="F7" s="189">
        <v>332740</v>
      </c>
    </row>
    <row r="8" spans="1:6" x14ac:dyDescent="0.2">
      <c r="A8" s="190" t="s">
        <v>109</v>
      </c>
      <c r="B8" s="191" t="s">
        <v>108</v>
      </c>
      <c r="C8" s="192"/>
      <c r="D8" s="193">
        <v>113000</v>
      </c>
      <c r="E8" s="194">
        <v>122280</v>
      </c>
      <c r="F8" s="194">
        <v>235280</v>
      </c>
    </row>
    <row r="9" spans="1:6" x14ac:dyDescent="0.2">
      <c r="A9" s="190" t="s">
        <v>162</v>
      </c>
      <c r="B9" s="191" t="s">
        <v>200</v>
      </c>
      <c r="C9" s="192"/>
      <c r="D9" s="193">
        <v>93000</v>
      </c>
      <c r="E9" s="194">
        <v>4460</v>
      </c>
      <c r="F9" s="194">
        <v>97460</v>
      </c>
    </row>
    <row r="10" spans="1:6" x14ac:dyDescent="0.2">
      <c r="A10" s="185" t="s">
        <v>199</v>
      </c>
      <c r="B10" s="186" t="s">
        <v>198</v>
      </c>
      <c r="C10" s="187"/>
      <c r="D10" s="188">
        <v>9000</v>
      </c>
      <c r="E10" s="189">
        <v>14350</v>
      </c>
      <c r="F10" s="189">
        <v>23350</v>
      </c>
    </row>
    <row r="11" spans="1:6" x14ac:dyDescent="0.2">
      <c r="A11" s="190" t="s">
        <v>117</v>
      </c>
      <c r="B11" s="191" t="s">
        <v>116</v>
      </c>
      <c r="C11" s="192"/>
      <c r="D11" s="193">
        <v>9000</v>
      </c>
      <c r="E11" s="194">
        <v>14350</v>
      </c>
      <c r="F11" s="194">
        <v>23350</v>
      </c>
    </row>
    <row r="12" spans="1:6" x14ac:dyDescent="0.2">
      <c r="A12" s="185" t="s">
        <v>197</v>
      </c>
      <c r="B12" s="186" t="s">
        <v>196</v>
      </c>
      <c r="C12" s="187"/>
      <c r="D12" s="188">
        <v>64000</v>
      </c>
      <c r="E12" s="189">
        <v>3789</v>
      </c>
      <c r="F12" s="189">
        <v>67789</v>
      </c>
    </row>
    <row r="13" spans="1:6" x14ac:dyDescent="0.2">
      <c r="A13" s="190" t="s">
        <v>156</v>
      </c>
      <c r="B13" s="191" t="s">
        <v>155</v>
      </c>
      <c r="C13" s="192"/>
      <c r="D13" s="193">
        <v>64000</v>
      </c>
      <c r="E13" s="194">
        <v>3789</v>
      </c>
      <c r="F13" s="194">
        <v>67789</v>
      </c>
    </row>
    <row r="14" spans="1:6" x14ac:dyDescent="0.2">
      <c r="A14" s="185" t="s">
        <v>195</v>
      </c>
      <c r="B14" s="186" t="s">
        <v>194</v>
      </c>
      <c r="C14" s="187"/>
      <c r="D14" s="188">
        <v>1610738</v>
      </c>
      <c r="E14" s="189">
        <v>1993</v>
      </c>
      <c r="F14" s="189">
        <v>1612731</v>
      </c>
    </row>
    <row r="15" spans="1:6" x14ac:dyDescent="0.2">
      <c r="A15" s="190" t="s">
        <v>102</v>
      </c>
      <c r="B15" s="191" t="s">
        <v>101</v>
      </c>
      <c r="C15" s="192"/>
      <c r="D15" s="193">
        <v>1610000</v>
      </c>
      <c r="E15" s="194">
        <v>1579</v>
      </c>
      <c r="F15" s="194">
        <v>1611579</v>
      </c>
    </row>
    <row r="16" spans="1:6" ht="12" customHeight="1" x14ac:dyDescent="0.2">
      <c r="A16" s="190" t="s">
        <v>115</v>
      </c>
      <c r="B16" s="191" t="s">
        <v>114</v>
      </c>
      <c r="C16" s="192"/>
      <c r="D16" s="193">
        <v>738</v>
      </c>
      <c r="E16" s="194">
        <v>414</v>
      </c>
      <c r="F16" s="194">
        <v>1152</v>
      </c>
    </row>
    <row r="17" spans="1:6" x14ac:dyDescent="0.2">
      <c r="A17" s="190" t="s">
        <v>153</v>
      </c>
      <c r="B17" s="191" t="s">
        <v>152</v>
      </c>
      <c r="C17" s="192"/>
      <c r="D17" s="193">
        <v>0</v>
      </c>
      <c r="E17" s="194">
        <v>0</v>
      </c>
      <c r="F17" s="194">
        <v>0</v>
      </c>
    </row>
    <row r="18" spans="1:6" x14ac:dyDescent="0.2">
      <c r="A18" s="185" t="s">
        <v>193</v>
      </c>
      <c r="B18" s="186" t="s">
        <v>106</v>
      </c>
      <c r="C18" s="187"/>
      <c r="D18" s="188">
        <v>2000</v>
      </c>
      <c r="E18" s="189">
        <v>353</v>
      </c>
      <c r="F18" s="189">
        <v>2353</v>
      </c>
    </row>
    <row r="19" spans="1:6" x14ac:dyDescent="0.2">
      <c r="A19" s="190" t="s">
        <v>107</v>
      </c>
      <c r="B19" s="191" t="s">
        <v>106</v>
      </c>
      <c r="C19" s="192"/>
      <c r="D19" s="193">
        <v>2000</v>
      </c>
      <c r="E19" s="194">
        <v>353</v>
      </c>
      <c r="F19" s="194">
        <v>2353</v>
      </c>
    </row>
    <row r="20" spans="1:6" x14ac:dyDescent="0.2">
      <c r="A20" s="185" t="s">
        <v>192</v>
      </c>
      <c r="B20" s="195" t="s">
        <v>191</v>
      </c>
      <c r="C20" s="196"/>
      <c r="D20" s="188">
        <v>0</v>
      </c>
      <c r="E20" s="189">
        <v>0</v>
      </c>
      <c r="F20" s="189">
        <v>0</v>
      </c>
    </row>
    <row r="21" spans="1:6" x14ac:dyDescent="0.2">
      <c r="A21" s="190" t="s">
        <v>113</v>
      </c>
      <c r="B21" s="191" t="s">
        <v>112</v>
      </c>
      <c r="C21" s="192"/>
      <c r="D21" s="193">
        <v>0</v>
      </c>
      <c r="E21" s="194">
        <v>0</v>
      </c>
      <c r="F21" s="194">
        <v>0</v>
      </c>
    </row>
    <row r="22" spans="1:6" x14ac:dyDescent="0.2">
      <c r="A22" s="185" t="s">
        <v>190</v>
      </c>
      <c r="B22" s="186" t="s">
        <v>189</v>
      </c>
      <c r="C22" s="187"/>
      <c r="D22" s="188">
        <v>3000</v>
      </c>
      <c r="E22" s="189">
        <v>3104</v>
      </c>
      <c r="F22" s="189">
        <v>6104</v>
      </c>
    </row>
    <row r="23" spans="1:6" x14ac:dyDescent="0.2">
      <c r="A23" s="190" t="s">
        <v>188</v>
      </c>
      <c r="B23" s="191" t="s">
        <v>187</v>
      </c>
      <c r="C23" s="192"/>
      <c r="D23" s="193">
        <v>2500</v>
      </c>
      <c r="E23" s="194">
        <v>669</v>
      </c>
      <c r="F23" s="194">
        <v>3169</v>
      </c>
    </row>
    <row r="24" spans="1:6" ht="12" customHeight="1" x14ac:dyDescent="0.2">
      <c r="A24" s="190" t="s">
        <v>186</v>
      </c>
      <c r="B24" s="191" t="s">
        <v>185</v>
      </c>
      <c r="C24" s="192"/>
      <c r="D24" s="193">
        <v>0</v>
      </c>
      <c r="E24" s="194">
        <v>89</v>
      </c>
      <c r="F24" s="194">
        <v>89</v>
      </c>
    </row>
    <row r="25" spans="1:6" x14ac:dyDescent="0.2">
      <c r="A25" s="190" t="s">
        <v>184</v>
      </c>
      <c r="B25" s="191" t="s">
        <v>183</v>
      </c>
      <c r="C25" s="192"/>
      <c r="D25" s="193">
        <v>0</v>
      </c>
      <c r="E25" s="194">
        <v>1993</v>
      </c>
      <c r="F25" s="194">
        <v>1993</v>
      </c>
    </row>
    <row r="26" spans="1:6" x14ac:dyDescent="0.2">
      <c r="A26" s="190" t="s">
        <v>182</v>
      </c>
      <c r="B26" s="191" t="s">
        <v>181</v>
      </c>
      <c r="C26" s="192"/>
      <c r="D26" s="193">
        <v>500</v>
      </c>
      <c r="E26" s="194">
        <v>353</v>
      </c>
      <c r="F26" s="194">
        <v>853</v>
      </c>
    </row>
    <row r="27" spans="1:6" ht="36" customHeight="1" x14ac:dyDescent="0.2">
      <c r="A27" s="226"/>
      <c r="B27" s="227" t="s">
        <v>180</v>
      </c>
      <c r="C27" s="228"/>
      <c r="D27" s="229">
        <v>1891738</v>
      </c>
      <c r="E27" s="230">
        <v>3104</v>
      </c>
      <c r="F27" s="230">
        <v>2038963</v>
      </c>
    </row>
    <row r="28" spans="1:6" ht="12.75" customHeight="1" x14ac:dyDescent="0.2">
      <c r="A28" s="215" t="s">
        <v>179</v>
      </c>
      <c r="B28" s="216" t="s">
        <v>43</v>
      </c>
      <c r="C28" s="217"/>
      <c r="D28" s="218" t="s">
        <v>178</v>
      </c>
      <c r="E28" s="215" t="s">
        <v>177</v>
      </c>
      <c r="F28" s="215" t="s">
        <v>176</v>
      </c>
    </row>
    <row r="29" spans="1:6" x14ac:dyDescent="0.2">
      <c r="A29" s="197"/>
      <c r="B29" s="198" t="s">
        <v>175</v>
      </c>
      <c r="C29" s="199"/>
      <c r="D29" s="200">
        <v>1891738</v>
      </c>
      <c r="E29" s="201">
        <v>147225</v>
      </c>
      <c r="F29" s="201">
        <v>2038963</v>
      </c>
    </row>
    <row r="30" spans="1:6" x14ac:dyDescent="0.2">
      <c r="A30" s="202" t="s">
        <v>174</v>
      </c>
      <c r="B30" s="203" t="s">
        <v>173</v>
      </c>
      <c r="C30" s="199"/>
      <c r="D30" s="204">
        <v>1891738</v>
      </c>
      <c r="E30" s="205">
        <v>147225</v>
      </c>
      <c r="F30" s="205">
        <v>2038963</v>
      </c>
    </row>
    <row r="31" spans="1:6" x14ac:dyDescent="0.2">
      <c r="A31" s="206" t="s">
        <v>172</v>
      </c>
      <c r="B31" s="207" t="s">
        <v>171</v>
      </c>
      <c r="C31" s="199"/>
      <c r="D31" s="208">
        <v>1891738</v>
      </c>
      <c r="E31" s="209">
        <v>147225</v>
      </c>
      <c r="F31" s="209">
        <v>2038963</v>
      </c>
    </row>
    <row r="32" spans="1:6" x14ac:dyDescent="0.2">
      <c r="A32" s="210" t="s">
        <v>170</v>
      </c>
      <c r="B32" s="211" t="s">
        <v>169</v>
      </c>
      <c r="C32" s="199"/>
      <c r="D32" s="212">
        <v>1891738</v>
      </c>
      <c r="E32" s="213">
        <v>147225</v>
      </c>
      <c r="F32" s="213">
        <v>2038963</v>
      </c>
    </row>
    <row r="33" spans="1:6" ht="25.5" customHeight="1" x14ac:dyDescent="0.2">
      <c r="A33" s="219" t="s">
        <v>168</v>
      </c>
      <c r="B33" s="220" t="s">
        <v>167</v>
      </c>
      <c r="C33" s="199"/>
      <c r="D33" s="221">
        <v>88800</v>
      </c>
      <c r="E33" s="222">
        <v>4460</v>
      </c>
      <c r="F33" s="222">
        <v>93260</v>
      </c>
    </row>
    <row r="34" spans="1:6" x14ac:dyDescent="0.2">
      <c r="A34" s="214" t="s">
        <v>162</v>
      </c>
      <c r="B34" s="223" t="s">
        <v>161</v>
      </c>
      <c r="C34" s="199"/>
      <c r="D34" s="224">
        <v>88800</v>
      </c>
      <c r="E34" s="225">
        <v>4460</v>
      </c>
      <c r="F34" s="225">
        <v>93260</v>
      </c>
    </row>
    <row r="35" spans="1:6" x14ac:dyDescent="0.2">
      <c r="A35" s="190" t="s">
        <v>99</v>
      </c>
      <c r="B35" s="191" t="s">
        <v>36</v>
      </c>
      <c r="C35" s="192"/>
      <c r="D35" s="193">
        <v>88350</v>
      </c>
      <c r="E35" s="194">
        <v>4360</v>
      </c>
      <c r="F35" s="194">
        <v>92710</v>
      </c>
    </row>
    <row r="36" spans="1:6" x14ac:dyDescent="0.2">
      <c r="A36" s="190" t="s">
        <v>98</v>
      </c>
      <c r="B36" s="191" t="s">
        <v>37</v>
      </c>
      <c r="C36" s="192"/>
      <c r="D36" s="193">
        <v>450</v>
      </c>
      <c r="E36" s="194">
        <v>100</v>
      </c>
      <c r="F36" s="194">
        <v>550</v>
      </c>
    </row>
    <row r="37" spans="1:6" x14ac:dyDescent="0.2">
      <c r="A37" s="219" t="s">
        <v>166</v>
      </c>
      <c r="B37" s="220" t="s">
        <v>165</v>
      </c>
      <c r="C37" s="199"/>
      <c r="D37" s="221">
        <v>0</v>
      </c>
      <c r="E37" s="222">
        <v>0</v>
      </c>
      <c r="F37" s="222">
        <v>0</v>
      </c>
    </row>
    <row r="38" spans="1:6" x14ac:dyDescent="0.2">
      <c r="A38" s="214" t="s">
        <v>162</v>
      </c>
      <c r="B38" s="223" t="s">
        <v>161</v>
      </c>
      <c r="C38" s="199"/>
      <c r="D38" s="224">
        <v>0</v>
      </c>
      <c r="E38" s="225">
        <v>0</v>
      </c>
      <c r="F38" s="225">
        <v>0</v>
      </c>
    </row>
    <row r="39" spans="1:6" x14ac:dyDescent="0.2">
      <c r="A39" s="190" t="s">
        <v>99</v>
      </c>
      <c r="B39" s="191" t="s">
        <v>36</v>
      </c>
      <c r="C39" s="192"/>
      <c r="D39" s="193">
        <v>0</v>
      </c>
      <c r="E39" s="194">
        <v>0</v>
      </c>
      <c r="F39" s="194">
        <v>0</v>
      </c>
    </row>
    <row r="40" spans="1:6" x14ac:dyDescent="0.2">
      <c r="A40" s="219" t="s">
        <v>164</v>
      </c>
      <c r="B40" s="220" t="s">
        <v>163</v>
      </c>
      <c r="C40" s="199"/>
      <c r="D40" s="221">
        <v>4200</v>
      </c>
      <c r="E40" s="222">
        <v>0</v>
      </c>
      <c r="F40" s="222">
        <v>4200</v>
      </c>
    </row>
    <row r="41" spans="1:6" x14ac:dyDescent="0.2">
      <c r="A41" s="214" t="s">
        <v>162</v>
      </c>
      <c r="B41" s="223" t="s">
        <v>161</v>
      </c>
      <c r="C41" s="199"/>
      <c r="D41" s="224">
        <v>4200</v>
      </c>
      <c r="E41" s="225">
        <v>0</v>
      </c>
      <c r="F41" s="225">
        <v>4200</v>
      </c>
    </row>
    <row r="42" spans="1:6" x14ac:dyDescent="0.2">
      <c r="A42" s="190" t="s">
        <v>105</v>
      </c>
      <c r="B42" s="191" t="s">
        <v>56</v>
      </c>
      <c r="C42" s="192"/>
      <c r="D42" s="193">
        <v>4200</v>
      </c>
      <c r="E42" s="194">
        <v>0</v>
      </c>
      <c r="F42" s="194">
        <v>4200</v>
      </c>
    </row>
    <row r="43" spans="1:6" x14ac:dyDescent="0.2">
      <c r="A43" s="219" t="s">
        <v>160</v>
      </c>
      <c r="B43" s="220" t="s">
        <v>159</v>
      </c>
      <c r="C43" s="199"/>
      <c r="D43" s="221">
        <v>112000</v>
      </c>
      <c r="E43" s="222">
        <v>26700</v>
      </c>
      <c r="F43" s="222">
        <v>138700</v>
      </c>
    </row>
    <row r="44" spans="1:6" x14ac:dyDescent="0.2">
      <c r="A44" s="214" t="s">
        <v>109</v>
      </c>
      <c r="B44" s="223" t="s">
        <v>108</v>
      </c>
      <c r="C44" s="199"/>
      <c r="D44" s="224">
        <v>50000</v>
      </c>
      <c r="E44" s="225">
        <v>23000</v>
      </c>
      <c r="F44" s="225">
        <v>73000</v>
      </c>
    </row>
    <row r="45" spans="1:6" x14ac:dyDescent="0.2">
      <c r="A45" s="190" t="s">
        <v>100</v>
      </c>
      <c r="B45" s="191" t="s">
        <v>34</v>
      </c>
      <c r="C45" s="192"/>
      <c r="D45" s="193">
        <v>48000</v>
      </c>
      <c r="E45" s="194">
        <v>23000</v>
      </c>
      <c r="F45" s="194">
        <v>71000</v>
      </c>
    </row>
    <row r="46" spans="1:6" x14ac:dyDescent="0.2">
      <c r="A46" s="190" t="s">
        <v>99</v>
      </c>
      <c r="B46" s="191" t="s">
        <v>36</v>
      </c>
      <c r="C46" s="192"/>
      <c r="D46" s="193">
        <v>2000</v>
      </c>
      <c r="E46" s="194">
        <v>0</v>
      </c>
      <c r="F46" s="194">
        <v>2000</v>
      </c>
    </row>
    <row r="47" spans="1:6" x14ac:dyDescent="0.2">
      <c r="A47" s="214" t="s">
        <v>156</v>
      </c>
      <c r="B47" s="223" t="s">
        <v>155</v>
      </c>
      <c r="C47" s="199"/>
      <c r="D47" s="224">
        <v>62000</v>
      </c>
      <c r="E47" s="225">
        <v>3700</v>
      </c>
      <c r="F47" s="225">
        <v>65700</v>
      </c>
    </row>
    <row r="48" spans="1:6" x14ac:dyDescent="0.2">
      <c r="A48" s="190" t="s">
        <v>100</v>
      </c>
      <c r="B48" s="191" t="s">
        <v>34</v>
      </c>
      <c r="C48" s="192"/>
      <c r="D48" s="193">
        <v>38500</v>
      </c>
      <c r="E48" s="194">
        <v>1340</v>
      </c>
      <c r="F48" s="194">
        <v>39840</v>
      </c>
    </row>
    <row r="49" spans="1:6" x14ac:dyDescent="0.2">
      <c r="A49" s="190" t="s">
        <v>99</v>
      </c>
      <c r="B49" s="191" t="s">
        <v>36</v>
      </c>
      <c r="C49" s="192"/>
      <c r="D49" s="193">
        <v>23000</v>
      </c>
      <c r="E49" s="194">
        <v>2360</v>
      </c>
      <c r="F49" s="194">
        <v>25360</v>
      </c>
    </row>
    <row r="50" spans="1:6" x14ac:dyDescent="0.2">
      <c r="A50" s="190" t="s">
        <v>105</v>
      </c>
      <c r="B50" s="191" t="s">
        <v>56</v>
      </c>
      <c r="C50" s="192"/>
      <c r="D50" s="193">
        <v>500</v>
      </c>
      <c r="E50" s="194">
        <v>0</v>
      </c>
      <c r="F50" s="194">
        <v>500</v>
      </c>
    </row>
    <row r="51" spans="1:6" x14ac:dyDescent="0.2">
      <c r="A51" s="219" t="s">
        <v>158</v>
      </c>
      <c r="B51" s="220" t="s">
        <v>157</v>
      </c>
      <c r="C51" s="199"/>
      <c r="D51" s="221">
        <v>9244</v>
      </c>
      <c r="E51" s="222">
        <v>6647</v>
      </c>
      <c r="F51" s="222">
        <v>15891</v>
      </c>
    </row>
    <row r="52" spans="1:6" x14ac:dyDescent="0.2">
      <c r="A52" s="214" t="s">
        <v>109</v>
      </c>
      <c r="B52" s="223" t="s">
        <v>108</v>
      </c>
      <c r="C52" s="199"/>
      <c r="D52" s="224">
        <v>1806</v>
      </c>
      <c r="E52" s="225">
        <v>200</v>
      </c>
      <c r="F52" s="225">
        <v>2006</v>
      </c>
    </row>
    <row r="53" spans="1:6" x14ac:dyDescent="0.2">
      <c r="A53" s="190" t="s">
        <v>99</v>
      </c>
      <c r="B53" s="191" t="s">
        <v>36</v>
      </c>
      <c r="C53" s="192"/>
      <c r="D53" s="193">
        <v>1539</v>
      </c>
      <c r="E53" s="194">
        <v>200</v>
      </c>
      <c r="F53" s="194">
        <v>1739</v>
      </c>
    </row>
    <row r="54" spans="1:6" x14ac:dyDescent="0.2">
      <c r="A54" s="190" t="s">
        <v>105</v>
      </c>
      <c r="B54" s="191" t="s">
        <v>56</v>
      </c>
      <c r="C54" s="192"/>
      <c r="D54" s="193">
        <v>267</v>
      </c>
      <c r="E54" s="194">
        <v>0</v>
      </c>
      <c r="F54" s="194">
        <v>267</v>
      </c>
    </row>
    <row r="55" spans="1:6" x14ac:dyDescent="0.2">
      <c r="A55" s="214" t="s">
        <v>117</v>
      </c>
      <c r="B55" s="223" t="s">
        <v>116</v>
      </c>
      <c r="C55" s="199"/>
      <c r="D55" s="224">
        <v>2200</v>
      </c>
      <c r="E55" s="225">
        <v>4350</v>
      </c>
      <c r="F55" s="225">
        <v>6550</v>
      </c>
    </row>
    <row r="56" spans="1:6" x14ac:dyDescent="0.2">
      <c r="A56" s="190" t="s">
        <v>100</v>
      </c>
      <c r="B56" s="191" t="s">
        <v>34</v>
      </c>
      <c r="C56" s="192"/>
      <c r="D56" s="193">
        <v>0</v>
      </c>
      <c r="E56" s="194">
        <v>0</v>
      </c>
      <c r="F56" s="194">
        <v>0</v>
      </c>
    </row>
    <row r="57" spans="1:6" x14ac:dyDescent="0.2">
      <c r="A57" s="190" t="s">
        <v>99</v>
      </c>
      <c r="B57" s="191" t="s">
        <v>36</v>
      </c>
      <c r="C57" s="192"/>
      <c r="D57" s="193">
        <v>2100</v>
      </c>
      <c r="E57" s="194">
        <v>4350</v>
      </c>
      <c r="F57" s="194">
        <v>6450</v>
      </c>
    </row>
    <row r="58" spans="1:6" x14ac:dyDescent="0.2">
      <c r="A58" s="190" t="s">
        <v>135</v>
      </c>
      <c r="B58" s="191" t="s">
        <v>134</v>
      </c>
      <c r="C58" s="192"/>
      <c r="D58" s="193">
        <v>100</v>
      </c>
      <c r="E58" s="194">
        <v>0</v>
      </c>
      <c r="F58" s="194">
        <v>100</v>
      </c>
    </row>
    <row r="59" spans="1:6" x14ac:dyDescent="0.2">
      <c r="A59" s="214" t="s">
        <v>156</v>
      </c>
      <c r="B59" s="223" t="s">
        <v>155</v>
      </c>
      <c r="C59" s="199"/>
      <c r="D59" s="224">
        <v>2000</v>
      </c>
      <c r="E59" s="225">
        <v>89</v>
      </c>
      <c r="F59" s="225">
        <v>2089</v>
      </c>
    </row>
    <row r="60" spans="1:6" x14ac:dyDescent="0.2">
      <c r="A60" s="190" t="s">
        <v>99</v>
      </c>
      <c r="B60" s="191" t="s">
        <v>36</v>
      </c>
      <c r="C60" s="192"/>
      <c r="D60" s="193">
        <v>2000</v>
      </c>
      <c r="E60" s="194">
        <v>89</v>
      </c>
      <c r="F60" s="194">
        <v>2089</v>
      </c>
    </row>
    <row r="61" spans="1:6" x14ac:dyDescent="0.2">
      <c r="A61" s="214" t="s">
        <v>102</v>
      </c>
      <c r="B61" s="223" t="s">
        <v>101</v>
      </c>
      <c r="C61" s="199"/>
      <c r="D61" s="224">
        <v>1700</v>
      </c>
      <c r="E61" s="225">
        <v>1579</v>
      </c>
      <c r="F61" s="225">
        <v>3279</v>
      </c>
    </row>
    <row r="62" spans="1:6" x14ac:dyDescent="0.2">
      <c r="A62" s="190" t="s">
        <v>100</v>
      </c>
      <c r="B62" s="191" t="s">
        <v>34</v>
      </c>
      <c r="C62" s="192"/>
      <c r="D62" s="193">
        <v>250</v>
      </c>
      <c r="E62" s="194">
        <v>0</v>
      </c>
      <c r="F62" s="194">
        <v>250</v>
      </c>
    </row>
    <row r="63" spans="1:6" x14ac:dyDescent="0.2">
      <c r="A63" s="190" t="s">
        <v>99</v>
      </c>
      <c r="B63" s="191" t="s">
        <v>36</v>
      </c>
      <c r="C63" s="192"/>
      <c r="D63" s="193">
        <v>450</v>
      </c>
      <c r="E63" s="194">
        <v>1579</v>
      </c>
      <c r="F63" s="194">
        <v>2029</v>
      </c>
    </row>
    <row r="64" spans="1:6" x14ac:dyDescent="0.2">
      <c r="A64" s="190" t="s">
        <v>154</v>
      </c>
      <c r="B64" s="191" t="s">
        <v>82</v>
      </c>
      <c r="C64" s="192"/>
      <c r="D64" s="193">
        <v>1000</v>
      </c>
      <c r="E64" s="194">
        <v>0</v>
      </c>
      <c r="F64" s="194">
        <v>1000</v>
      </c>
    </row>
    <row r="65" spans="1:6" x14ac:dyDescent="0.2">
      <c r="A65" s="214" t="s">
        <v>115</v>
      </c>
      <c r="B65" s="223" t="s">
        <v>114</v>
      </c>
      <c r="C65" s="199"/>
      <c r="D65" s="224">
        <v>338</v>
      </c>
      <c r="E65" s="225">
        <v>414</v>
      </c>
      <c r="F65" s="225">
        <v>752</v>
      </c>
    </row>
    <row r="66" spans="1:6" x14ac:dyDescent="0.2">
      <c r="A66" s="190" t="s">
        <v>99</v>
      </c>
      <c r="B66" s="191" t="s">
        <v>36</v>
      </c>
      <c r="C66" s="192"/>
      <c r="D66" s="193">
        <v>338</v>
      </c>
      <c r="E66" s="194">
        <v>414</v>
      </c>
      <c r="F66" s="194">
        <v>752</v>
      </c>
    </row>
    <row r="67" spans="1:6" x14ac:dyDescent="0.2">
      <c r="A67" s="190" t="s">
        <v>105</v>
      </c>
      <c r="B67" s="191" t="s">
        <v>56</v>
      </c>
      <c r="C67" s="192"/>
      <c r="D67" s="193">
        <v>0</v>
      </c>
      <c r="E67" s="194">
        <v>0</v>
      </c>
      <c r="F67" s="194">
        <v>0</v>
      </c>
    </row>
    <row r="68" spans="1:6" x14ac:dyDescent="0.2">
      <c r="A68" s="214" t="s">
        <v>153</v>
      </c>
      <c r="B68" s="223" t="s">
        <v>152</v>
      </c>
      <c r="C68" s="199"/>
      <c r="D68" s="224">
        <v>0</v>
      </c>
      <c r="E68" s="225">
        <v>0</v>
      </c>
      <c r="F68" s="225">
        <v>0</v>
      </c>
    </row>
    <row r="69" spans="1:6" x14ac:dyDescent="0.2">
      <c r="A69" s="190" t="s">
        <v>99</v>
      </c>
      <c r="B69" s="191" t="s">
        <v>36</v>
      </c>
      <c r="C69" s="192"/>
      <c r="D69" s="193">
        <v>0</v>
      </c>
      <c r="E69" s="194">
        <v>0</v>
      </c>
      <c r="F69" s="194">
        <v>0</v>
      </c>
    </row>
    <row r="70" spans="1:6" x14ac:dyDescent="0.2">
      <c r="A70" s="214" t="s">
        <v>107</v>
      </c>
      <c r="B70" s="223" t="s">
        <v>106</v>
      </c>
      <c r="C70" s="199"/>
      <c r="D70" s="224">
        <v>1200</v>
      </c>
      <c r="E70" s="225">
        <v>15</v>
      </c>
      <c r="F70" s="225">
        <v>1215</v>
      </c>
    </row>
    <row r="71" spans="1:6" x14ac:dyDescent="0.2">
      <c r="A71" s="190" t="s">
        <v>99</v>
      </c>
      <c r="B71" s="191" t="s">
        <v>36</v>
      </c>
      <c r="C71" s="192"/>
      <c r="D71" s="193">
        <v>1200</v>
      </c>
      <c r="E71" s="194">
        <v>15</v>
      </c>
      <c r="F71" s="194">
        <v>1215</v>
      </c>
    </row>
    <row r="72" spans="1:6" x14ac:dyDescent="0.2">
      <c r="A72" s="219" t="s">
        <v>151</v>
      </c>
      <c r="B72" s="220" t="s">
        <v>150</v>
      </c>
      <c r="C72" s="199"/>
      <c r="D72" s="221">
        <v>30500</v>
      </c>
      <c r="E72" s="222">
        <v>26000</v>
      </c>
      <c r="F72" s="222">
        <v>56500</v>
      </c>
    </row>
    <row r="73" spans="1:6" x14ac:dyDescent="0.2">
      <c r="A73" s="214" t="s">
        <v>109</v>
      </c>
      <c r="B73" s="223" t="s">
        <v>108</v>
      </c>
      <c r="C73" s="199"/>
      <c r="D73" s="224">
        <v>0</v>
      </c>
      <c r="E73" s="225">
        <v>26000</v>
      </c>
      <c r="F73" s="225">
        <v>26000</v>
      </c>
    </row>
    <row r="74" spans="1:6" x14ac:dyDescent="0.2">
      <c r="A74" s="190" t="s">
        <v>135</v>
      </c>
      <c r="B74" s="191" t="s">
        <v>134</v>
      </c>
      <c r="C74" s="192"/>
      <c r="D74" s="193">
        <v>0</v>
      </c>
      <c r="E74" s="194">
        <v>26000</v>
      </c>
      <c r="F74" s="194">
        <v>26000</v>
      </c>
    </row>
    <row r="75" spans="1:6" x14ac:dyDescent="0.2">
      <c r="A75" s="214" t="s">
        <v>102</v>
      </c>
      <c r="B75" s="223" t="s">
        <v>101</v>
      </c>
      <c r="C75" s="199"/>
      <c r="D75" s="224">
        <v>30500</v>
      </c>
      <c r="E75" s="225">
        <v>0</v>
      </c>
      <c r="F75" s="225">
        <v>30500</v>
      </c>
    </row>
    <row r="76" spans="1:6" x14ac:dyDescent="0.2">
      <c r="A76" s="190" t="s">
        <v>135</v>
      </c>
      <c r="B76" s="191" t="s">
        <v>134</v>
      </c>
      <c r="C76" s="192"/>
      <c r="D76" s="193">
        <v>25000</v>
      </c>
      <c r="E76" s="194">
        <v>0</v>
      </c>
      <c r="F76" s="194">
        <v>25000</v>
      </c>
    </row>
    <row r="77" spans="1:6" x14ac:dyDescent="0.2">
      <c r="A77" s="190" t="s">
        <v>105</v>
      </c>
      <c r="B77" s="191" t="s">
        <v>56</v>
      </c>
      <c r="C77" s="192"/>
      <c r="D77" s="193">
        <v>5500</v>
      </c>
      <c r="E77" s="194">
        <v>0</v>
      </c>
      <c r="F77" s="194">
        <v>5500</v>
      </c>
    </row>
    <row r="78" spans="1:6" x14ac:dyDescent="0.2">
      <c r="A78" s="219" t="s">
        <v>149</v>
      </c>
      <c r="B78" s="220" t="s">
        <v>148</v>
      </c>
      <c r="C78" s="199"/>
      <c r="D78" s="221">
        <v>320</v>
      </c>
      <c r="E78" s="222">
        <v>80</v>
      </c>
      <c r="F78" s="222">
        <v>400</v>
      </c>
    </row>
    <row r="79" spans="1:6" x14ac:dyDescent="0.2">
      <c r="A79" s="214" t="s">
        <v>109</v>
      </c>
      <c r="B79" s="223" t="s">
        <v>108</v>
      </c>
      <c r="C79" s="199"/>
      <c r="D79" s="224">
        <v>320</v>
      </c>
      <c r="E79" s="225">
        <v>80</v>
      </c>
      <c r="F79" s="225">
        <v>400</v>
      </c>
    </row>
    <row r="80" spans="1:6" x14ac:dyDescent="0.2">
      <c r="A80" s="190" t="s">
        <v>99</v>
      </c>
      <c r="B80" s="191" t="s">
        <v>36</v>
      </c>
      <c r="C80" s="192"/>
      <c r="D80" s="193">
        <v>320</v>
      </c>
      <c r="E80" s="194">
        <v>80</v>
      </c>
      <c r="F80" s="194">
        <v>400</v>
      </c>
    </row>
    <row r="81" spans="1:6" x14ac:dyDescent="0.2">
      <c r="A81" s="219" t="s">
        <v>147</v>
      </c>
      <c r="B81" s="220" t="s">
        <v>146</v>
      </c>
      <c r="C81" s="199"/>
      <c r="D81" s="221">
        <v>0</v>
      </c>
      <c r="E81" s="222">
        <v>0</v>
      </c>
      <c r="F81" s="222">
        <v>0</v>
      </c>
    </row>
    <row r="82" spans="1:6" x14ac:dyDescent="0.2">
      <c r="A82" s="214" t="s">
        <v>109</v>
      </c>
      <c r="B82" s="223" t="s">
        <v>108</v>
      </c>
      <c r="C82" s="199"/>
      <c r="D82" s="224">
        <v>0</v>
      </c>
      <c r="E82" s="225">
        <v>0</v>
      </c>
      <c r="F82" s="225">
        <v>0</v>
      </c>
    </row>
    <row r="83" spans="1:6" x14ac:dyDescent="0.2">
      <c r="A83" s="190" t="s">
        <v>99</v>
      </c>
      <c r="B83" s="191" t="s">
        <v>36</v>
      </c>
      <c r="C83" s="192"/>
      <c r="D83" s="193">
        <v>0</v>
      </c>
      <c r="E83" s="194">
        <v>0</v>
      </c>
      <c r="F83" s="194">
        <v>0</v>
      </c>
    </row>
    <row r="84" spans="1:6" x14ac:dyDescent="0.2">
      <c r="A84" s="219" t="s">
        <v>145</v>
      </c>
      <c r="B84" s="220" t="s">
        <v>144</v>
      </c>
      <c r="C84" s="199"/>
      <c r="D84" s="221">
        <v>0</v>
      </c>
      <c r="E84" s="222">
        <v>0</v>
      </c>
      <c r="F84" s="222">
        <v>0</v>
      </c>
    </row>
    <row r="85" spans="1:6" x14ac:dyDescent="0.2">
      <c r="A85" s="214" t="s">
        <v>109</v>
      </c>
      <c r="B85" s="223" t="s">
        <v>108</v>
      </c>
      <c r="C85" s="199"/>
      <c r="D85" s="224">
        <v>0</v>
      </c>
      <c r="E85" s="225">
        <v>0</v>
      </c>
      <c r="F85" s="225">
        <v>0</v>
      </c>
    </row>
    <row r="86" spans="1:6" x14ac:dyDescent="0.2">
      <c r="A86" s="190" t="s">
        <v>99</v>
      </c>
      <c r="B86" s="191" t="s">
        <v>36</v>
      </c>
      <c r="C86" s="192"/>
      <c r="D86" s="193">
        <v>0</v>
      </c>
      <c r="E86" s="194">
        <v>0</v>
      </c>
      <c r="F86" s="194">
        <v>0</v>
      </c>
    </row>
    <row r="87" spans="1:6" x14ac:dyDescent="0.2">
      <c r="A87" s="219" t="s">
        <v>143</v>
      </c>
      <c r="B87" s="220" t="s">
        <v>142</v>
      </c>
      <c r="C87" s="199"/>
      <c r="D87" s="221">
        <v>351</v>
      </c>
      <c r="E87" s="222">
        <v>0</v>
      </c>
      <c r="F87" s="222">
        <v>351</v>
      </c>
    </row>
    <row r="88" spans="1:6" x14ac:dyDescent="0.2">
      <c r="A88" s="214" t="s">
        <v>109</v>
      </c>
      <c r="B88" s="223" t="s">
        <v>108</v>
      </c>
      <c r="C88" s="199"/>
      <c r="D88" s="224">
        <v>351</v>
      </c>
      <c r="E88" s="225">
        <v>0</v>
      </c>
      <c r="F88" s="225">
        <v>351</v>
      </c>
    </row>
    <row r="89" spans="1:6" x14ac:dyDescent="0.2">
      <c r="A89" s="190" t="s">
        <v>99</v>
      </c>
      <c r="B89" s="191" t="s">
        <v>36</v>
      </c>
      <c r="C89" s="192"/>
      <c r="D89" s="193">
        <v>351</v>
      </c>
      <c r="E89" s="194">
        <v>0</v>
      </c>
      <c r="F89" s="194">
        <v>351</v>
      </c>
    </row>
    <row r="90" spans="1:6" x14ac:dyDescent="0.2">
      <c r="A90" s="219" t="s">
        <v>141</v>
      </c>
      <c r="B90" s="220" t="s">
        <v>140</v>
      </c>
      <c r="C90" s="199"/>
      <c r="D90" s="221">
        <v>0</v>
      </c>
      <c r="E90" s="222">
        <v>0</v>
      </c>
      <c r="F90" s="222">
        <v>0</v>
      </c>
    </row>
    <row r="91" spans="1:6" x14ac:dyDescent="0.2">
      <c r="A91" s="214" t="s">
        <v>109</v>
      </c>
      <c r="B91" s="223" t="s">
        <v>108</v>
      </c>
      <c r="C91" s="199"/>
      <c r="D91" s="224">
        <v>0</v>
      </c>
      <c r="E91" s="225">
        <v>0</v>
      </c>
      <c r="F91" s="225">
        <v>0</v>
      </c>
    </row>
    <row r="92" spans="1:6" x14ac:dyDescent="0.2">
      <c r="A92" s="190" t="s">
        <v>99</v>
      </c>
      <c r="B92" s="191" t="s">
        <v>36</v>
      </c>
      <c r="C92" s="192"/>
      <c r="D92" s="193">
        <v>0</v>
      </c>
      <c r="E92" s="194">
        <v>0</v>
      </c>
      <c r="F92" s="194">
        <v>0</v>
      </c>
    </row>
    <row r="93" spans="1:6" x14ac:dyDescent="0.2">
      <c r="A93" s="219" t="s">
        <v>139</v>
      </c>
      <c r="B93" s="220" t="s">
        <v>138</v>
      </c>
      <c r="C93" s="199"/>
      <c r="D93" s="221">
        <v>3087</v>
      </c>
      <c r="E93" s="222">
        <v>0</v>
      </c>
      <c r="F93" s="222">
        <v>3087</v>
      </c>
    </row>
    <row r="94" spans="1:6" x14ac:dyDescent="0.2">
      <c r="A94" s="214" t="s">
        <v>109</v>
      </c>
      <c r="B94" s="223" t="s">
        <v>108</v>
      </c>
      <c r="C94" s="199"/>
      <c r="D94" s="224">
        <v>3087</v>
      </c>
      <c r="E94" s="225">
        <v>0</v>
      </c>
      <c r="F94" s="225">
        <v>3087</v>
      </c>
    </row>
    <row r="95" spans="1:6" x14ac:dyDescent="0.2">
      <c r="A95" s="190" t="s">
        <v>99</v>
      </c>
      <c r="B95" s="191" t="s">
        <v>36</v>
      </c>
      <c r="C95" s="192"/>
      <c r="D95" s="193">
        <v>3087</v>
      </c>
      <c r="E95" s="194">
        <v>0</v>
      </c>
      <c r="F95" s="194">
        <v>3087</v>
      </c>
    </row>
    <row r="96" spans="1:6" x14ac:dyDescent="0.2">
      <c r="A96" s="219" t="s">
        <v>137</v>
      </c>
      <c r="B96" s="220" t="s">
        <v>136</v>
      </c>
      <c r="C96" s="199"/>
      <c r="D96" s="221">
        <v>0</v>
      </c>
      <c r="E96" s="222">
        <v>0</v>
      </c>
      <c r="F96" s="222">
        <v>0</v>
      </c>
    </row>
    <row r="97" spans="1:6" x14ac:dyDescent="0.2">
      <c r="A97" s="214" t="s">
        <v>117</v>
      </c>
      <c r="B97" s="223" t="s">
        <v>116</v>
      </c>
      <c r="C97" s="199"/>
      <c r="D97" s="224">
        <v>0</v>
      </c>
      <c r="E97" s="225">
        <v>0</v>
      </c>
      <c r="F97" s="225">
        <v>0</v>
      </c>
    </row>
    <row r="98" spans="1:6" x14ac:dyDescent="0.2">
      <c r="A98" s="190" t="s">
        <v>99</v>
      </c>
      <c r="B98" s="191" t="s">
        <v>36</v>
      </c>
      <c r="C98" s="192"/>
      <c r="D98" s="193">
        <v>0</v>
      </c>
      <c r="E98" s="194">
        <v>0</v>
      </c>
      <c r="F98" s="194">
        <v>0</v>
      </c>
    </row>
    <row r="99" spans="1:6" x14ac:dyDescent="0.2">
      <c r="A99" s="190" t="s">
        <v>135</v>
      </c>
      <c r="B99" s="191" t="s">
        <v>134</v>
      </c>
      <c r="C99" s="192"/>
      <c r="D99" s="193">
        <v>0</v>
      </c>
      <c r="E99" s="194">
        <v>0</v>
      </c>
      <c r="F99" s="194">
        <v>0</v>
      </c>
    </row>
    <row r="100" spans="1:6" x14ac:dyDescent="0.2">
      <c r="A100" s="190" t="s">
        <v>105</v>
      </c>
      <c r="B100" s="191" t="s">
        <v>56</v>
      </c>
      <c r="C100" s="192"/>
      <c r="D100" s="193">
        <v>0</v>
      </c>
      <c r="E100" s="194">
        <v>0</v>
      </c>
      <c r="F100" s="194">
        <v>0</v>
      </c>
    </row>
    <row r="101" spans="1:6" x14ac:dyDescent="0.2">
      <c r="A101" s="219" t="s">
        <v>133</v>
      </c>
      <c r="B101" s="220" t="s">
        <v>132</v>
      </c>
      <c r="C101" s="199"/>
      <c r="D101" s="221">
        <v>6340</v>
      </c>
      <c r="E101" s="222">
        <v>0</v>
      </c>
      <c r="F101" s="222">
        <v>6340</v>
      </c>
    </row>
    <row r="102" spans="1:6" x14ac:dyDescent="0.2">
      <c r="A102" s="214" t="s">
        <v>109</v>
      </c>
      <c r="B102" s="223" t="s">
        <v>108</v>
      </c>
      <c r="C102" s="199"/>
      <c r="D102" s="224">
        <v>6340</v>
      </c>
      <c r="E102" s="225">
        <v>0</v>
      </c>
      <c r="F102" s="225">
        <v>6340</v>
      </c>
    </row>
    <row r="103" spans="1:6" x14ac:dyDescent="0.2">
      <c r="A103" s="190" t="s">
        <v>100</v>
      </c>
      <c r="B103" s="191" t="s">
        <v>34</v>
      </c>
      <c r="C103" s="192"/>
      <c r="D103" s="193">
        <v>5987</v>
      </c>
      <c r="E103" s="194">
        <v>0</v>
      </c>
      <c r="F103" s="194">
        <v>5987</v>
      </c>
    </row>
    <row r="104" spans="1:6" x14ac:dyDescent="0.2">
      <c r="A104" s="190" t="s">
        <v>99</v>
      </c>
      <c r="B104" s="191" t="s">
        <v>36</v>
      </c>
      <c r="C104" s="192"/>
      <c r="D104" s="193">
        <v>353</v>
      </c>
      <c r="E104" s="194">
        <v>0</v>
      </c>
      <c r="F104" s="194">
        <v>353</v>
      </c>
    </row>
    <row r="105" spans="1:6" x14ac:dyDescent="0.2">
      <c r="A105" s="219" t="s">
        <v>131</v>
      </c>
      <c r="B105" s="220" t="s">
        <v>130</v>
      </c>
      <c r="C105" s="199"/>
      <c r="D105" s="221">
        <v>0</v>
      </c>
      <c r="E105" s="222">
        <v>48000</v>
      </c>
      <c r="F105" s="222">
        <v>48000</v>
      </c>
    </row>
    <row r="106" spans="1:6" x14ac:dyDescent="0.2">
      <c r="A106" s="214" t="s">
        <v>109</v>
      </c>
      <c r="B106" s="223" t="s">
        <v>108</v>
      </c>
      <c r="C106" s="199"/>
      <c r="D106" s="224">
        <v>0</v>
      </c>
      <c r="E106" s="225">
        <v>48000</v>
      </c>
      <c r="F106" s="225">
        <v>48000</v>
      </c>
    </row>
    <row r="107" spans="1:6" x14ac:dyDescent="0.2">
      <c r="A107" s="190" t="s">
        <v>99</v>
      </c>
      <c r="B107" s="191" t="s">
        <v>36</v>
      </c>
      <c r="C107" s="192"/>
      <c r="D107" s="193">
        <v>0</v>
      </c>
      <c r="E107" s="194">
        <v>48000</v>
      </c>
      <c r="F107" s="194">
        <v>48000</v>
      </c>
    </row>
    <row r="108" spans="1:6" x14ac:dyDescent="0.2">
      <c r="A108" s="219" t="s">
        <v>129</v>
      </c>
      <c r="B108" s="220" t="s">
        <v>128</v>
      </c>
      <c r="C108" s="199"/>
      <c r="D108" s="221">
        <v>0</v>
      </c>
      <c r="E108" s="222">
        <v>0</v>
      </c>
      <c r="F108" s="222">
        <v>0</v>
      </c>
    </row>
    <row r="109" spans="1:6" x14ac:dyDescent="0.2">
      <c r="A109" s="214" t="s">
        <v>109</v>
      </c>
      <c r="B109" s="223" t="s">
        <v>108</v>
      </c>
      <c r="C109" s="199"/>
      <c r="D109" s="224">
        <v>0</v>
      </c>
      <c r="E109" s="225">
        <v>0</v>
      </c>
      <c r="F109" s="225">
        <v>0</v>
      </c>
    </row>
    <row r="110" spans="1:6" x14ac:dyDescent="0.2">
      <c r="A110" s="190" t="s">
        <v>99</v>
      </c>
      <c r="B110" s="191" t="s">
        <v>36</v>
      </c>
      <c r="C110" s="192"/>
      <c r="D110" s="193">
        <v>0</v>
      </c>
      <c r="E110" s="194">
        <v>0</v>
      </c>
      <c r="F110" s="194">
        <v>0</v>
      </c>
    </row>
    <row r="111" spans="1:6" x14ac:dyDescent="0.2">
      <c r="A111" s="219" t="s">
        <v>127</v>
      </c>
      <c r="B111" s="220" t="s">
        <v>126</v>
      </c>
      <c r="C111" s="199"/>
      <c r="D111" s="221">
        <v>0</v>
      </c>
      <c r="E111" s="222">
        <v>0</v>
      </c>
      <c r="F111" s="222">
        <v>0</v>
      </c>
    </row>
    <row r="112" spans="1:6" x14ac:dyDescent="0.2">
      <c r="A112" s="214" t="s">
        <v>109</v>
      </c>
      <c r="B112" s="223" t="s">
        <v>108</v>
      </c>
      <c r="C112" s="199"/>
      <c r="D112" s="224">
        <v>0</v>
      </c>
      <c r="E112" s="225">
        <v>0</v>
      </c>
      <c r="F112" s="225">
        <v>0</v>
      </c>
    </row>
    <row r="113" spans="1:6" x14ac:dyDescent="0.2">
      <c r="A113" s="190" t="s">
        <v>100</v>
      </c>
      <c r="B113" s="191" t="s">
        <v>34</v>
      </c>
      <c r="C113" s="192"/>
      <c r="D113" s="193">
        <v>0</v>
      </c>
      <c r="E113" s="194">
        <v>0</v>
      </c>
      <c r="F113" s="194">
        <v>0</v>
      </c>
    </row>
    <row r="114" spans="1:6" x14ac:dyDescent="0.2">
      <c r="A114" s="190" t="s">
        <v>99</v>
      </c>
      <c r="B114" s="191" t="s">
        <v>36</v>
      </c>
      <c r="C114" s="192"/>
      <c r="D114" s="193">
        <v>0</v>
      </c>
      <c r="E114" s="194">
        <v>0</v>
      </c>
      <c r="F114" s="194">
        <v>0</v>
      </c>
    </row>
    <row r="115" spans="1:6" x14ac:dyDescent="0.2">
      <c r="A115" s="219" t="s">
        <v>125</v>
      </c>
      <c r="B115" s="220" t="s">
        <v>124</v>
      </c>
      <c r="C115" s="199"/>
      <c r="D115" s="221">
        <v>88556</v>
      </c>
      <c r="E115" s="222">
        <v>4000</v>
      </c>
      <c r="F115" s="222">
        <v>92556</v>
      </c>
    </row>
    <row r="116" spans="1:6" x14ac:dyDescent="0.2">
      <c r="A116" s="214" t="s">
        <v>109</v>
      </c>
      <c r="B116" s="223" t="s">
        <v>108</v>
      </c>
      <c r="C116" s="199"/>
      <c r="D116" s="224">
        <v>256</v>
      </c>
      <c r="E116" s="225">
        <v>4000</v>
      </c>
      <c r="F116" s="225">
        <v>4256</v>
      </c>
    </row>
    <row r="117" spans="1:6" x14ac:dyDescent="0.2">
      <c r="A117" s="190" t="s">
        <v>99</v>
      </c>
      <c r="B117" s="191" t="s">
        <v>36</v>
      </c>
      <c r="C117" s="192"/>
      <c r="D117" s="193">
        <v>256</v>
      </c>
      <c r="E117" s="194">
        <v>4000</v>
      </c>
      <c r="F117" s="194">
        <v>4256</v>
      </c>
    </row>
    <row r="118" spans="1:6" x14ac:dyDescent="0.2">
      <c r="A118" s="214" t="s">
        <v>102</v>
      </c>
      <c r="B118" s="223" t="s">
        <v>101</v>
      </c>
      <c r="C118" s="199"/>
      <c r="D118" s="224">
        <v>88300</v>
      </c>
      <c r="E118" s="225">
        <v>0</v>
      </c>
      <c r="F118" s="225">
        <v>88300</v>
      </c>
    </row>
    <row r="119" spans="1:6" x14ac:dyDescent="0.2">
      <c r="A119" s="190" t="s">
        <v>99</v>
      </c>
      <c r="B119" s="191" t="s">
        <v>36</v>
      </c>
      <c r="C119" s="192"/>
      <c r="D119" s="193">
        <v>88300</v>
      </c>
      <c r="E119" s="194">
        <v>0</v>
      </c>
      <c r="F119" s="194">
        <v>88300</v>
      </c>
    </row>
    <row r="120" spans="1:6" x14ac:dyDescent="0.2">
      <c r="A120" s="219" t="s">
        <v>123</v>
      </c>
      <c r="B120" s="220" t="s">
        <v>122</v>
      </c>
      <c r="C120" s="199"/>
      <c r="D120" s="221">
        <v>50000</v>
      </c>
      <c r="E120" s="222">
        <v>0</v>
      </c>
      <c r="F120" s="222">
        <v>50000</v>
      </c>
    </row>
    <row r="121" spans="1:6" x14ac:dyDescent="0.2">
      <c r="A121" s="214" t="s">
        <v>109</v>
      </c>
      <c r="B121" s="223" t="s">
        <v>108</v>
      </c>
      <c r="C121" s="199"/>
      <c r="D121" s="224">
        <v>50000</v>
      </c>
      <c r="E121" s="225">
        <v>0</v>
      </c>
      <c r="F121" s="225">
        <v>50000</v>
      </c>
    </row>
    <row r="122" spans="1:6" x14ac:dyDescent="0.2">
      <c r="A122" s="190" t="s">
        <v>100</v>
      </c>
      <c r="B122" s="191" t="s">
        <v>34</v>
      </c>
      <c r="C122" s="192"/>
      <c r="D122" s="193">
        <v>48120</v>
      </c>
      <c r="E122" s="194">
        <v>0</v>
      </c>
      <c r="F122" s="194">
        <v>48120</v>
      </c>
    </row>
    <row r="123" spans="1:6" x14ac:dyDescent="0.2">
      <c r="A123" s="190" t="s">
        <v>99</v>
      </c>
      <c r="B123" s="191" t="s">
        <v>36</v>
      </c>
      <c r="C123" s="192"/>
      <c r="D123" s="193">
        <v>1880</v>
      </c>
      <c r="E123" s="194">
        <v>0</v>
      </c>
      <c r="F123" s="194">
        <v>1880</v>
      </c>
    </row>
    <row r="124" spans="1:6" x14ac:dyDescent="0.2">
      <c r="A124" s="219" t="s">
        <v>121</v>
      </c>
      <c r="B124" s="220" t="s">
        <v>120</v>
      </c>
      <c r="C124" s="199"/>
      <c r="D124" s="221">
        <v>0</v>
      </c>
      <c r="E124" s="222">
        <v>21000</v>
      </c>
      <c r="F124" s="222">
        <v>21000</v>
      </c>
    </row>
    <row r="125" spans="1:6" x14ac:dyDescent="0.2">
      <c r="A125" s="214" t="s">
        <v>109</v>
      </c>
      <c r="B125" s="223" t="s">
        <v>108</v>
      </c>
      <c r="C125" s="199"/>
      <c r="D125" s="224">
        <v>0</v>
      </c>
      <c r="E125" s="225">
        <v>21000</v>
      </c>
      <c r="F125" s="225">
        <v>21000</v>
      </c>
    </row>
    <row r="126" spans="1:6" x14ac:dyDescent="0.2">
      <c r="A126" s="190" t="s">
        <v>100</v>
      </c>
      <c r="B126" s="191" t="s">
        <v>34</v>
      </c>
      <c r="C126" s="192"/>
      <c r="D126" s="193">
        <v>0</v>
      </c>
      <c r="E126" s="194">
        <v>20340</v>
      </c>
      <c r="F126" s="194">
        <v>20340</v>
      </c>
    </row>
    <row r="127" spans="1:6" x14ac:dyDescent="0.2">
      <c r="A127" s="190" t="s">
        <v>99</v>
      </c>
      <c r="B127" s="191" t="s">
        <v>36</v>
      </c>
      <c r="C127" s="192"/>
      <c r="D127" s="193">
        <v>0</v>
      </c>
      <c r="E127" s="194">
        <v>660</v>
      </c>
      <c r="F127" s="194">
        <v>660</v>
      </c>
    </row>
    <row r="128" spans="1:6" x14ac:dyDescent="0.2">
      <c r="A128" s="219" t="s">
        <v>119</v>
      </c>
      <c r="B128" s="220" t="s">
        <v>118</v>
      </c>
      <c r="C128" s="199"/>
      <c r="D128" s="221">
        <v>7200</v>
      </c>
      <c r="E128" s="222">
        <v>10000</v>
      </c>
      <c r="F128" s="222">
        <v>17200</v>
      </c>
    </row>
    <row r="129" spans="1:6" x14ac:dyDescent="0.2">
      <c r="A129" s="214" t="s">
        <v>109</v>
      </c>
      <c r="B129" s="223" t="s">
        <v>108</v>
      </c>
      <c r="C129" s="199"/>
      <c r="D129" s="224">
        <v>0</v>
      </c>
      <c r="E129" s="225">
        <v>0</v>
      </c>
      <c r="F129" s="225">
        <v>0</v>
      </c>
    </row>
    <row r="130" spans="1:6" x14ac:dyDescent="0.2">
      <c r="A130" s="190" t="s">
        <v>105</v>
      </c>
      <c r="B130" s="191" t="s">
        <v>56</v>
      </c>
      <c r="C130" s="192"/>
      <c r="D130" s="193">
        <v>0</v>
      </c>
      <c r="E130" s="194">
        <v>0</v>
      </c>
      <c r="F130" s="194">
        <v>0</v>
      </c>
    </row>
    <row r="131" spans="1:6" x14ac:dyDescent="0.2">
      <c r="A131" s="214" t="s">
        <v>117</v>
      </c>
      <c r="B131" s="223" t="s">
        <v>116</v>
      </c>
      <c r="C131" s="199"/>
      <c r="D131" s="224">
        <v>6800</v>
      </c>
      <c r="E131" s="225">
        <v>10000</v>
      </c>
      <c r="F131" s="225">
        <v>16800</v>
      </c>
    </row>
    <row r="132" spans="1:6" x14ac:dyDescent="0.2">
      <c r="A132" s="190" t="s">
        <v>105</v>
      </c>
      <c r="B132" s="191" t="s">
        <v>56</v>
      </c>
      <c r="C132" s="192"/>
      <c r="D132" s="193">
        <v>6800</v>
      </c>
      <c r="E132" s="194">
        <v>10000</v>
      </c>
      <c r="F132" s="194">
        <v>16800</v>
      </c>
    </row>
    <row r="133" spans="1:6" x14ac:dyDescent="0.2">
      <c r="A133" s="214" t="s">
        <v>102</v>
      </c>
      <c r="B133" s="223" t="s">
        <v>101</v>
      </c>
      <c r="C133" s="199"/>
      <c r="D133" s="224">
        <v>0</v>
      </c>
      <c r="E133" s="225">
        <v>0</v>
      </c>
      <c r="F133" s="225">
        <v>0</v>
      </c>
    </row>
    <row r="134" spans="1:6" x14ac:dyDescent="0.2">
      <c r="A134" s="190" t="s">
        <v>105</v>
      </c>
      <c r="B134" s="191" t="s">
        <v>56</v>
      </c>
      <c r="C134" s="192"/>
      <c r="D134" s="193">
        <v>0</v>
      </c>
      <c r="E134" s="194">
        <v>0</v>
      </c>
      <c r="F134" s="194">
        <v>0</v>
      </c>
    </row>
    <row r="135" spans="1:6" x14ac:dyDescent="0.2">
      <c r="A135" s="214" t="s">
        <v>115</v>
      </c>
      <c r="B135" s="223" t="s">
        <v>114</v>
      </c>
      <c r="C135" s="199"/>
      <c r="D135" s="224">
        <v>400</v>
      </c>
      <c r="E135" s="225">
        <v>0</v>
      </c>
      <c r="F135" s="225">
        <v>400</v>
      </c>
    </row>
    <row r="136" spans="1:6" x14ac:dyDescent="0.2">
      <c r="A136" s="190" t="s">
        <v>105</v>
      </c>
      <c r="B136" s="191" t="s">
        <v>56</v>
      </c>
      <c r="C136" s="192"/>
      <c r="D136" s="193">
        <v>400</v>
      </c>
      <c r="E136" s="194">
        <v>0</v>
      </c>
      <c r="F136" s="194">
        <v>400</v>
      </c>
    </row>
    <row r="137" spans="1:6" x14ac:dyDescent="0.2">
      <c r="A137" s="214" t="s">
        <v>113</v>
      </c>
      <c r="B137" s="223" t="s">
        <v>112</v>
      </c>
      <c r="C137" s="199"/>
      <c r="D137" s="224">
        <v>0</v>
      </c>
      <c r="E137" s="225">
        <v>0</v>
      </c>
      <c r="F137" s="225">
        <v>0</v>
      </c>
    </row>
    <row r="138" spans="1:6" x14ac:dyDescent="0.2">
      <c r="A138" s="190" t="s">
        <v>105</v>
      </c>
      <c r="B138" s="191" t="s">
        <v>56</v>
      </c>
      <c r="C138" s="192"/>
      <c r="D138" s="193">
        <v>0</v>
      </c>
      <c r="E138" s="194">
        <v>0</v>
      </c>
      <c r="F138" s="194">
        <v>0</v>
      </c>
    </row>
    <row r="139" spans="1:6" x14ac:dyDescent="0.2">
      <c r="A139" s="219" t="s">
        <v>111</v>
      </c>
      <c r="B139" s="220" t="s">
        <v>110</v>
      </c>
      <c r="C139" s="199"/>
      <c r="D139" s="221">
        <v>2140</v>
      </c>
      <c r="E139" s="222">
        <v>338</v>
      </c>
      <c r="F139" s="222">
        <v>2478</v>
      </c>
    </row>
    <row r="140" spans="1:6" x14ac:dyDescent="0.2">
      <c r="A140" s="214" t="s">
        <v>109</v>
      </c>
      <c r="B140" s="223" t="s">
        <v>108</v>
      </c>
      <c r="C140" s="199"/>
      <c r="D140" s="224">
        <v>840</v>
      </c>
      <c r="E140" s="225">
        <v>0</v>
      </c>
      <c r="F140" s="225">
        <v>840</v>
      </c>
    </row>
    <row r="141" spans="1:6" x14ac:dyDescent="0.2">
      <c r="A141" s="190" t="s">
        <v>105</v>
      </c>
      <c r="B141" s="191" t="s">
        <v>56</v>
      </c>
      <c r="C141" s="192"/>
      <c r="D141" s="193">
        <v>840</v>
      </c>
      <c r="E141" s="194">
        <v>0</v>
      </c>
      <c r="F141" s="194">
        <v>840</v>
      </c>
    </row>
    <row r="142" spans="1:6" x14ac:dyDescent="0.2">
      <c r="A142" s="214" t="s">
        <v>102</v>
      </c>
      <c r="B142" s="223" t="s">
        <v>101</v>
      </c>
      <c r="C142" s="199"/>
      <c r="D142" s="224">
        <v>500</v>
      </c>
      <c r="E142" s="225">
        <v>0</v>
      </c>
      <c r="F142" s="225">
        <v>500</v>
      </c>
    </row>
    <row r="143" spans="1:6" x14ac:dyDescent="0.2">
      <c r="A143" s="190" t="s">
        <v>105</v>
      </c>
      <c r="B143" s="191" t="s">
        <v>56</v>
      </c>
      <c r="C143" s="192"/>
      <c r="D143" s="193">
        <v>500</v>
      </c>
      <c r="E143" s="194">
        <v>0</v>
      </c>
      <c r="F143" s="194">
        <v>500</v>
      </c>
    </row>
    <row r="144" spans="1:6" x14ac:dyDescent="0.2">
      <c r="A144" s="214" t="s">
        <v>107</v>
      </c>
      <c r="B144" s="223" t="s">
        <v>106</v>
      </c>
      <c r="C144" s="199"/>
      <c r="D144" s="224">
        <v>800</v>
      </c>
      <c r="E144" s="225">
        <v>338</v>
      </c>
      <c r="F144" s="225">
        <v>1138</v>
      </c>
    </row>
    <row r="145" spans="1:6" x14ac:dyDescent="0.2">
      <c r="A145" s="190" t="s">
        <v>105</v>
      </c>
      <c r="B145" s="191" t="s">
        <v>56</v>
      </c>
      <c r="C145" s="192"/>
      <c r="D145" s="193">
        <v>800</v>
      </c>
      <c r="E145" s="194">
        <v>338</v>
      </c>
      <c r="F145" s="194">
        <v>1138</v>
      </c>
    </row>
    <row r="146" spans="1:6" x14ac:dyDescent="0.2">
      <c r="A146" s="219" t="s">
        <v>104</v>
      </c>
      <c r="B146" s="220" t="s">
        <v>103</v>
      </c>
      <c r="C146" s="199"/>
      <c r="D146" s="221">
        <v>1489000</v>
      </c>
      <c r="E146" s="222">
        <v>0</v>
      </c>
      <c r="F146" s="222">
        <v>1489000</v>
      </c>
    </row>
    <row r="147" spans="1:6" x14ac:dyDescent="0.2">
      <c r="A147" s="214" t="s">
        <v>102</v>
      </c>
      <c r="B147" s="223" t="s">
        <v>101</v>
      </c>
      <c r="C147" s="199"/>
      <c r="D147" s="224">
        <v>1489000</v>
      </c>
      <c r="E147" s="225">
        <v>0</v>
      </c>
      <c r="F147" s="225">
        <v>1489000</v>
      </c>
    </row>
    <row r="148" spans="1:6" x14ac:dyDescent="0.2">
      <c r="A148" s="190" t="s">
        <v>100</v>
      </c>
      <c r="B148" s="191" t="s">
        <v>34</v>
      </c>
      <c r="C148" s="192"/>
      <c r="D148" s="193">
        <v>1469000</v>
      </c>
      <c r="E148" s="194">
        <v>0</v>
      </c>
      <c r="F148" s="194">
        <v>1469000</v>
      </c>
    </row>
    <row r="149" spans="1:6" x14ac:dyDescent="0.2">
      <c r="A149" s="190" t="s">
        <v>99</v>
      </c>
      <c r="B149" s="191" t="s">
        <v>36</v>
      </c>
      <c r="C149" s="192"/>
      <c r="D149" s="193">
        <v>18000</v>
      </c>
      <c r="E149" s="194">
        <v>0</v>
      </c>
      <c r="F149" s="194">
        <v>18000</v>
      </c>
    </row>
    <row r="150" spans="1:6" x14ac:dyDescent="0.2">
      <c r="A150" s="190" t="s">
        <v>98</v>
      </c>
      <c r="B150" s="191" t="s">
        <v>37</v>
      </c>
      <c r="C150" s="192"/>
      <c r="D150" s="193">
        <v>2000</v>
      </c>
      <c r="E150" s="194">
        <v>0</v>
      </c>
      <c r="F150" s="194">
        <v>2000</v>
      </c>
    </row>
    <row r="151" spans="1:6" ht="409.6" hidden="1" customHeight="1" x14ac:dyDescent="0.2"/>
  </sheetData>
  <mergeCells count="150">
    <mergeCell ref="B12:C12"/>
    <mergeCell ref="B14:C14"/>
    <mergeCell ref="B18:C18"/>
    <mergeCell ref="B20:C20"/>
    <mergeCell ref="B22:C22"/>
    <mergeCell ref="B23:C23"/>
    <mergeCell ref="A1:B1"/>
    <mergeCell ref="B4:C4"/>
    <mergeCell ref="B3:C3"/>
    <mergeCell ref="B2:C2"/>
    <mergeCell ref="B24:C24"/>
    <mergeCell ref="B25:C25"/>
    <mergeCell ref="B7:C7"/>
    <mergeCell ref="B6:C6"/>
    <mergeCell ref="B5:C5"/>
    <mergeCell ref="B17:C17"/>
    <mergeCell ref="B26:C26"/>
    <mergeCell ref="B9:C9"/>
    <mergeCell ref="B8:C8"/>
    <mergeCell ref="B11:C11"/>
    <mergeCell ref="B10:C10"/>
    <mergeCell ref="B16:C16"/>
    <mergeCell ref="B15:C15"/>
    <mergeCell ref="B13:C13"/>
    <mergeCell ref="B21:C21"/>
    <mergeCell ref="B19:C19"/>
    <mergeCell ref="B30:C30"/>
    <mergeCell ref="B27:C27"/>
    <mergeCell ref="B29:C29"/>
    <mergeCell ref="B28:C28"/>
    <mergeCell ref="B33:C33"/>
    <mergeCell ref="B32:C32"/>
    <mergeCell ref="B31:C31"/>
    <mergeCell ref="B36:C36"/>
    <mergeCell ref="B35:C35"/>
    <mergeCell ref="B34:C34"/>
    <mergeCell ref="B39:C39"/>
    <mergeCell ref="B38:C38"/>
    <mergeCell ref="B37:C37"/>
    <mergeCell ref="B42:C42"/>
    <mergeCell ref="B41:C41"/>
    <mergeCell ref="B40:C40"/>
    <mergeCell ref="B45:C45"/>
    <mergeCell ref="B44:C44"/>
    <mergeCell ref="B43:C43"/>
    <mergeCell ref="B48:C48"/>
    <mergeCell ref="B47:C47"/>
    <mergeCell ref="B46:C46"/>
    <mergeCell ref="B51:C51"/>
    <mergeCell ref="B50:C50"/>
    <mergeCell ref="B49:C49"/>
    <mergeCell ref="B54:C54"/>
    <mergeCell ref="B53:C53"/>
    <mergeCell ref="B52:C52"/>
    <mergeCell ref="B57:C57"/>
    <mergeCell ref="B56:C56"/>
    <mergeCell ref="B55:C55"/>
    <mergeCell ref="B60:C60"/>
    <mergeCell ref="B59:C59"/>
    <mergeCell ref="B58:C58"/>
    <mergeCell ref="B63:C63"/>
    <mergeCell ref="B62:C62"/>
    <mergeCell ref="B61:C61"/>
    <mergeCell ref="B66:C66"/>
    <mergeCell ref="B65:C65"/>
    <mergeCell ref="B64:C64"/>
    <mergeCell ref="B69:C69"/>
    <mergeCell ref="B68:C68"/>
    <mergeCell ref="B67:C67"/>
    <mergeCell ref="B72:C72"/>
    <mergeCell ref="B71:C71"/>
    <mergeCell ref="B70:C70"/>
    <mergeCell ref="B75:C75"/>
    <mergeCell ref="B74:C74"/>
    <mergeCell ref="B73:C73"/>
    <mergeCell ref="B78:C78"/>
    <mergeCell ref="B77:C77"/>
    <mergeCell ref="B76:C76"/>
    <mergeCell ref="B81:C81"/>
    <mergeCell ref="B80:C80"/>
    <mergeCell ref="B79:C79"/>
    <mergeCell ref="B84:C84"/>
    <mergeCell ref="B83:C83"/>
    <mergeCell ref="B82:C82"/>
    <mergeCell ref="B87:C87"/>
    <mergeCell ref="B86:C86"/>
    <mergeCell ref="B85:C85"/>
    <mergeCell ref="B90:C90"/>
    <mergeCell ref="B89:C89"/>
    <mergeCell ref="B88:C88"/>
    <mergeCell ref="B93:C93"/>
    <mergeCell ref="B92:C92"/>
    <mergeCell ref="B91:C91"/>
    <mergeCell ref="B96:C96"/>
    <mergeCell ref="B95:C95"/>
    <mergeCell ref="B94:C94"/>
    <mergeCell ref="B99:C99"/>
    <mergeCell ref="B98:C98"/>
    <mergeCell ref="B97:C97"/>
    <mergeCell ref="B102:C102"/>
    <mergeCell ref="B101:C101"/>
    <mergeCell ref="B100:C100"/>
    <mergeCell ref="B105:C105"/>
    <mergeCell ref="B104:C104"/>
    <mergeCell ref="B103:C103"/>
    <mergeCell ref="B108:C108"/>
    <mergeCell ref="B107:C107"/>
    <mergeCell ref="B106:C106"/>
    <mergeCell ref="B111:C111"/>
    <mergeCell ref="B110:C110"/>
    <mergeCell ref="B109:C109"/>
    <mergeCell ref="B114:C114"/>
    <mergeCell ref="B113:C113"/>
    <mergeCell ref="B112:C112"/>
    <mergeCell ref="B117:C117"/>
    <mergeCell ref="B116:C116"/>
    <mergeCell ref="B115:C115"/>
    <mergeCell ref="B120:C120"/>
    <mergeCell ref="B119:C119"/>
    <mergeCell ref="B118:C118"/>
    <mergeCell ref="B123:C123"/>
    <mergeCell ref="B122:C122"/>
    <mergeCell ref="B121:C121"/>
    <mergeCell ref="B126:C126"/>
    <mergeCell ref="B125:C125"/>
    <mergeCell ref="B124:C124"/>
    <mergeCell ref="B129:C129"/>
    <mergeCell ref="B128:C128"/>
    <mergeCell ref="B127:C127"/>
    <mergeCell ref="B132:C132"/>
    <mergeCell ref="B131:C131"/>
    <mergeCell ref="B130:C130"/>
    <mergeCell ref="B135:C135"/>
    <mergeCell ref="B134:C134"/>
    <mergeCell ref="B133:C133"/>
    <mergeCell ref="B138:C138"/>
    <mergeCell ref="B137:C137"/>
    <mergeCell ref="B136:C136"/>
    <mergeCell ref="B141:C141"/>
    <mergeCell ref="B140:C140"/>
    <mergeCell ref="B139:C139"/>
    <mergeCell ref="B150:C150"/>
    <mergeCell ref="B149:C149"/>
    <mergeCell ref="B148:C148"/>
    <mergeCell ref="B144:C144"/>
    <mergeCell ref="B143:C143"/>
    <mergeCell ref="B142:C142"/>
    <mergeCell ref="B147:C147"/>
    <mergeCell ref="B146:C146"/>
    <mergeCell ref="B145:C145"/>
  </mergeCells>
  <pageMargins left="0.19685039370078741" right="0.19685039370078741" top="0.19685039370078741" bottom="0.59060039370078743" header="0.19685039370078741" footer="0.19685039370078741"/>
  <pageSetup paperSize="9" orientation="portrait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RASHODI PREMA FUNK.KLASIF.</vt:lpstr>
      <vt:lpstr>RAČUN FINANCIRANJA</vt:lpstr>
      <vt:lpstr>POSEBNI DIO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2024-06-14T07:52:28Z</cp:lastPrinted>
  <dcterms:created xsi:type="dcterms:W3CDTF">2022-10-06T06:32:40Z</dcterms:created>
  <dcterms:modified xsi:type="dcterms:W3CDTF">2024-06-19T09:08:51Z</dcterms:modified>
</cp:coreProperties>
</file>