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FINANCIJSKI IZVJEŠTAJI\FI 2022\ZR I-XII-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413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F285" i="9"/>
  <c r="E285" i="9"/>
  <c r="B285" i="9" s="1"/>
  <c r="H284" i="9"/>
  <c r="G284" i="9"/>
  <c r="F284" i="9"/>
  <c r="H283" i="9"/>
  <c r="G283" i="9"/>
  <c r="F283" i="9"/>
  <c r="F282" i="9"/>
  <c r="H281" i="9"/>
  <c r="G281" i="9"/>
  <c r="F281" i="9"/>
  <c r="H280" i="9"/>
  <c r="G280" i="9"/>
  <c r="E280" i="9" s="1"/>
  <c r="B280" i="9" s="1"/>
  <c r="F280" i="9"/>
  <c r="H279" i="9"/>
  <c r="G279" i="9"/>
  <c r="E279" i="9" s="1"/>
  <c r="B279" i="9" s="1"/>
  <c r="F279" i="9"/>
  <c r="F278" i="9"/>
  <c r="F277" i="9"/>
  <c r="F276" i="9"/>
  <c r="F275" i="9"/>
  <c r="L274" i="9"/>
  <c r="F274" i="9" s="1"/>
  <c r="H274" i="9"/>
  <c r="I273" i="9"/>
  <c r="H273" i="9"/>
  <c r="F273" i="9"/>
  <c r="E272" i="9"/>
  <c r="M271" i="9"/>
  <c r="L271" i="9"/>
  <c r="F271" i="9"/>
  <c r="E271" i="9"/>
  <c r="M270" i="9"/>
  <c r="L270" i="9"/>
  <c r="F270" i="9" s="1"/>
  <c r="B270" i="9" s="1"/>
  <c r="E270" i="9"/>
  <c r="M269" i="9"/>
  <c r="L269" i="9"/>
  <c r="F269" i="9" s="1"/>
  <c r="E269" i="9"/>
  <c r="B269" i="9"/>
  <c r="M268" i="9"/>
  <c r="F268" i="9" s="1"/>
  <c r="L268" i="9"/>
  <c r="E268" i="9"/>
  <c r="B268" i="9" s="1"/>
  <c r="M267" i="9"/>
  <c r="L267" i="9"/>
  <c r="F267" i="9"/>
  <c r="E267" i="9"/>
  <c r="B267" i="9" s="1"/>
  <c r="M266" i="9"/>
  <c r="L266" i="9"/>
  <c r="F266" i="9" s="1"/>
  <c r="B266" i="9" s="1"/>
  <c r="E266" i="9"/>
  <c r="M265" i="9"/>
  <c r="L265" i="9"/>
  <c r="E265" i="9"/>
  <c r="M264" i="9"/>
  <c r="F264" i="9" s="1"/>
  <c r="L264" i="9"/>
  <c r="E264" i="9"/>
  <c r="M263" i="9"/>
  <c r="L263" i="9"/>
  <c r="F263" i="9"/>
  <c r="E263" i="9"/>
  <c r="M262" i="9"/>
  <c r="L262" i="9"/>
  <c r="F262" i="9" s="1"/>
  <c r="B262" i="9" s="1"/>
  <c r="E262" i="9"/>
  <c r="M261" i="9"/>
  <c r="L261" i="9"/>
  <c r="E261" i="9"/>
  <c r="M260" i="9"/>
  <c r="F260" i="9" s="1"/>
  <c r="L260" i="9"/>
  <c r="E260" i="9"/>
  <c r="B260" i="9" s="1"/>
  <c r="M259" i="9"/>
  <c r="L259" i="9"/>
  <c r="F259" i="9"/>
  <c r="E259" i="9"/>
  <c r="B259" i="9" s="1"/>
  <c r="M258" i="9"/>
  <c r="L258" i="9"/>
  <c r="F258" i="9" s="1"/>
  <c r="B258" i="9" s="1"/>
  <c r="E258" i="9"/>
  <c r="M257" i="9"/>
  <c r="L257" i="9"/>
  <c r="E257" i="9"/>
  <c r="M256" i="9"/>
  <c r="F256" i="9" s="1"/>
  <c r="L256" i="9"/>
  <c r="E256" i="9"/>
  <c r="M255" i="9"/>
  <c r="L255" i="9"/>
  <c r="F255" i="9"/>
  <c r="E255" i="9"/>
  <c r="M254" i="9"/>
  <c r="L254" i="9"/>
  <c r="F254" i="9" s="1"/>
  <c r="B254" i="9" s="1"/>
  <c r="E254" i="9"/>
  <c r="M253" i="9"/>
  <c r="L253" i="9"/>
  <c r="E253" i="9"/>
  <c r="M252" i="9"/>
  <c r="L252" i="9"/>
  <c r="F252" i="9" s="1"/>
  <c r="E252" i="9"/>
  <c r="B252" i="9" s="1"/>
  <c r="M251" i="9"/>
  <c r="L251" i="9"/>
  <c r="F251" i="9"/>
  <c r="E251" i="9"/>
  <c r="B251" i="9" s="1"/>
  <c r="M250" i="9"/>
  <c r="L250" i="9"/>
  <c r="F250" i="9" s="1"/>
  <c r="B250" i="9" s="1"/>
  <c r="E250" i="9"/>
  <c r="M249" i="9"/>
  <c r="L249" i="9"/>
  <c r="E249" i="9"/>
  <c r="M248" i="9"/>
  <c r="L248" i="9"/>
  <c r="F248" i="9" s="1"/>
  <c r="E248" i="9"/>
  <c r="B248" i="9" s="1"/>
  <c r="M247" i="9"/>
  <c r="L247" i="9"/>
  <c r="F247" i="9"/>
  <c r="E247" i="9"/>
  <c r="B247" i="9" s="1"/>
  <c r="M246" i="9"/>
  <c r="L246" i="9"/>
  <c r="F246" i="9" s="1"/>
  <c r="E246" i="9"/>
  <c r="M245" i="9"/>
  <c r="L245" i="9"/>
  <c r="E245" i="9"/>
  <c r="M244" i="9"/>
  <c r="L244" i="9"/>
  <c r="F244" i="9" s="1"/>
  <c r="E244" i="9"/>
  <c r="B244" i="9" s="1"/>
  <c r="M243" i="9"/>
  <c r="L243" i="9"/>
  <c r="F243" i="9"/>
  <c r="E243" i="9"/>
  <c r="B243" i="9" s="1"/>
  <c r="M242" i="9"/>
  <c r="L242" i="9"/>
  <c r="F242" i="9" s="1"/>
  <c r="E242" i="9"/>
  <c r="M241" i="9"/>
  <c r="L241" i="9"/>
  <c r="E241" i="9"/>
  <c r="M240" i="9"/>
  <c r="L240" i="9"/>
  <c r="F240" i="9" s="1"/>
  <c r="E240" i="9"/>
  <c r="B240" i="9" s="1"/>
  <c r="M239" i="9"/>
  <c r="L239" i="9"/>
  <c r="F239" i="9"/>
  <c r="E239" i="9"/>
  <c r="B239" i="9" s="1"/>
  <c r="M238" i="9"/>
  <c r="L238" i="9"/>
  <c r="F238" i="9" s="1"/>
  <c r="E238" i="9"/>
  <c r="M237" i="9"/>
  <c r="L237" i="9"/>
  <c r="E237" i="9"/>
  <c r="M236" i="9"/>
  <c r="L236" i="9"/>
  <c r="F236" i="9" s="1"/>
  <c r="E236" i="9"/>
  <c r="B236" i="9" s="1"/>
  <c r="M235" i="9"/>
  <c r="L235" i="9"/>
  <c r="F235" i="9"/>
  <c r="E235" i="9"/>
  <c r="B235" i="9" s="1"/>
  <c r="M234" i="9"/>
  <c r="L234" i="9"/>
  <c r="F234" i="9" s="1"/>
  <c r="E234" i="9"/>
  <c r="M233" i="9"/>
  <c r="L233" i="9"/>
  <c r="E233" i="9"/>
  <c r="M232" i="9"/>
  <c r="L232" i="9"/>
  <c r="F232" i="9" s="1"/>
  <c r="E232" i="9"/>
  <c r="B232" i="9" s="1"/>
  <c r="M231" i="9"/>
  <c r="L231" i="9"/>
  <c r="F231" i="9"/>
  <c r="E231" i="9"/>
  <c r="B231" i="9" s="1"/>
  <c r="M230" i="9"/>
  <c r="L230" i="9"/>
  <c r="F230" i="9" s="1"/>
  <c r="E230" i="9"/>
  <c r="M229" i="9"/>
  <c r="L229" i="9"/>
  <c r="E229" i="9"/>
  <c r="M228" i="9"/>
  <c r="L228" i="9"/>
  <c r="F228" i="9" s="1"/>
  <c r="E228" i="9"/>
  <c r="B228" i="9" s="1"/>
  <c r="M227" i="9"/>
  <c r="L227" i="9"/>
  <c r="F227" i="9"/>
  <c r="E227" i="9"/>
  <c r="B227" i="9" s="1"/>
  <c r="M226" i="9"/>
  <c r="L226" i="9"/>
  <c r="F226" i="9" s="1"/>
  <c r="E226" i="9"/>
  <c r="H225" i="9"/>
  <c r="G225" i="9"/>
  <c r="F225" i="9"/>
  <c r="M224" i="9"/>
  <c r="L224" i="9"/>
  <c r="F224" i="9" s="1"/>
  <c r="E224" i="9"/>
  <c r="B224" i="9" s="1"/>
  <c r="M223" i="9"/>
  <c r="L223" i="9"/>
  <c r="F223" i="9"/>
  <c r="E223" i="9"/>
  <c r="B223" i="9" s="1"/>
  <c r="M222" i="9"/>
  <c r="L222" i="9"/>
  <c r="F222" i="9" s="1"/>
  <c r="B222" i="9" s="1"/>
  <c r="E222" i="9"/>
  <c r="M221" i="9"/>
  <c r="L221" i="9"/>
  <c r="E221" i="9"/>
  <c r="M220" i="9"/>
  <c r="L220" i="9"/>
  <c r="E220" i="9"/>
  <c r="M219" i="9"/>
  <c r="L219" i="9"/>
  <c r="F219" i="9" s="1"/>
  <c r="E219" i="9"/>
  <c r="M218" i="9"/>
  <c r="L218" i="9"/>
  <c r="E218" i="9"/>
  <c r="M217" i="9"/>
  <c r="L217" i="9"/>
  <c r="E217" i="9"/>
  <c r="M216" i="9"/>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E157" i="9" s="1"/>
  <c r="G157" i="9"/>
  <c r="F157" i="9"/>
  <c r="H156" i="9"/>
  <c r="G156" i="9"/>
  <c r="E156" i="9" s="1"/>
  <c r="B156" i="9" s="1"/>
  <c r="F156" i="9"/>
  <c r="H155" i="9"/>
  <c r="G155" i="9"/>
  <c r="F155" i="9"/>
  <c r="H154" i="9"/>
  <c r="G154" i="9"/>
  <c r="F154" i="9"/>
  <c r="E154" i="9"/>
  <c r="B154" i="9" s="1"/>
  <c r="H153" i="9"/>
  <c r="E153" i="9" s="1"/>
  <c r="B153" i="9" s="1"/>
  <c r="G153" i="9"/>
  <c r="F153" i="9"/>
  <c r="H152" i="9"/>
  <c r="G152" i="9"/>
  <c r="E152" i="9" s="1"/>
  <c r="B152" i="9" s="1"/>
  <c r="F152" i="9"/>
  <c r="H151" i="9"/>
  <c r="G151" i="9"/>
  <c r="E151" i="9" s="1"/>
  <c r="B151" i="9" s="1"/>
  <c r="F151" i="9"/>
  <c r="H150" i="9"/>
  <c r="G150" i="9"/>
  <c r="F150" i="9"/>
  <c r="E150" i="9"/>
  <c r="B150" i="9" s="1"/>
  <c r="H149" i="9"/>
  <c r="E149" i="9" s="1"/>
  <c r="G149" i="9"/>
  <c r="F149" i="9"/>
  <c r="H148" i="9"/>
  <c r="G148" i="9"/>
  <c r="E148" i="9" s="1"/>
  <c r="B148" i="9" s="1"/>
  <c r="F148" i="9"/>
  <c r="H147" i="9"/>
  <c r="G147" i="9"/>
  <c r="F147" i="9"/>
  <c r="H146" i="9"/>
  <c r="G146" i="9"/>
  <c r="F146" i="9"/>
  <c r="E146" i="9"/>
  <c r="B146" i="9" s="1"/>
  <c r="H145" i="9"/>
  <c r="E145" i="9" s="1"/>
  <c r="B145" i="9" s="1"/>
  <c r="G145" i="9"/>
  <c r="F145" i="9"/>
  <c r="H144" i="9"/>
  <c r="G144" i="9"/>
  <c r="E144" i="9" s="1"/>
  <c r="B144" i="9" s="1"/>
  <c r="F144" i="9"/>
  <c r="H143" i="9"/>
  <c r="E143" i="9" s="1"/>
  <c r="B143" i="9" s="1"/>
  <c r="G143" i="9"/>
  <c r="F143" i="9"/>
  <c r="F142" i="9"/>
  <c r="H141" i="9"/>
  <c r="G141" i="9"/>
  <c r="E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G135" i="9"/>
  <c r="F135" i="9"/>
  <c r="B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G103" i="9"/>
  <c r="F103" i="9"/>
  <c r="B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G95" i="9"/>
  <c r="F95" i="9"/>
  <c r="B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G87" i="9"/>
  <c r="F87" i="9"/>
  <c r="B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G79" i="9"/>
  <c r="F79" i="9"/>
  <c r="B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G71" i="9"/>
  <c r="F71" i="9"/>
  <c r="H70" i="9"/>
  <c r="G70" i="9"/>
  <c r="F70" i="9"/>
  <c r="E70" i="9"/>
  <c r="B70" i="9" s="1"/>
  <c r="H69" i="9"/>
  <c r="G69" i="9"/>
  <c r="F69" i="9"/>
  <c r="E69" i="9"/>
  <c r="B69" i="9" s="1"/>
  <c r="H68" i="9"/>
  <c r="G68" i="9"/>
  <c r="F68" i="9"/>
  <c r="H67" i="9"/>
  <c r="G67" i="9"/>
  <c r="F67" i="9"/>
  <c r="H66" i="9"/>
  <c r="G66" i="9"/>
  <c r="F66" i="9"/>
  <c r="E66" i="9"/>
  <c r="B66" i="9" s="1"/>
  <c r="H65" i="9"/>
  <c r="G65" i="9"/>
  <c r="F65" i="9"/>
  <c r="E65" i="9"/>
  <c r="B65" i="9" s="1"/>
  <c r="H64" i="9"/>
  <c r="G64" i="9"/>
  <c r="E64" i="9" s="1"/>
  <c r="B64" i="9" s="1"/>
  <c r="F64" i="9"/>
  <c r="H63" i="9"/>
  <c r="G63" i="9"/>
  <c r="E63" i="9" s="1"/>
  <c r="B63" i="9" s="1"/>
  <c r="F63" i="9"/>
  <c r="H62" i="9"/>
  <c r="G62" i="9"/>
  <c r="F62" i="9"/>
  <c r="E62" i="9"/>
  <c r="B62" i="9" s="1"/>
  <c r="H61" i="9"/>
  <c r="G61" i="9"/>
  <c r="F61" i="9"/>
  <c r="E61" i="9"/>
  <c r="H60" i="9"/>
  <c r="G60" i="9"/>
  <c r="E60" i="9" s="1"/>
  <c r="B60" i="9" s="1"/>
  <c r="F60" i="9"/>
  <c r="H59" i="9"/>
  <c r="G59" i="9"/>
  <c r="E59" i="9" s="1"/>
  <c r="F59" i="9"/>
  <c r="B59" i="9"/>
  <c r="H58" i="9"/>
  <c r="G58" i="9"/>
  <c r="F58" i="9"/>
  <c r="E58" i="9"/>
  <c r="B58" i="9" s="1"/>
  <c r="H57" i="9"/>
  <c r="G57" i="9"/>
  <c r="F57" i="9"/>
  <c r="E57" i="9"/>
  <c r="H56" i="9"/>
  <c r="G56" i="9"/>
  <c r="E56" i="9" s="1"/>
  <c r="B56" i="9" s="1"/>
  <c r="F56" i="9"/>
  <c r="H55" i="9"/>
  <c r="G55" i="9"/>
  <c r="F55" i="9"/>
  <c r="E55" i="9"/>
  <c r="B55" i="9" s="1"/>
  <c r="H54" i="9"/>
  <c r="G54" i="9"/>
  <c r="F54" i="9"/>
  <c r="E54" i="9"/>
  <c r="B54" i="9" s="1"/>
  <c r="H53" i="9"/>
  <c r="G53" i="9"/>
  <c r="E53" i="9" s="1"/>
  <c r="B53" i="9" s="1"/>
  <c r="F53" i="9"/>
  <c r="H52" i="9"/>
  <c r="G52" i="9"/>
  <c r="E52" i="9" s="1"/>
  <c r="F52" i="9"/>
  <c r="B52" i="9"/>
  <c r="H51" i="9"/>
  <c r="G51" i="9"/>
  <c r="F51" i="9"/>
  <c r="E51" i="9"/>
  <c r="B51" i="9" s="1"/>
  <c r="H50" i="9"/>
  <c r="G50" i="9"/>
  <c r="F50" i="9"/>
  <c r="E50" i="9"/>
  <c r="H49" i="9"/>
  <c r="G49" i="9"/>
  <c r="E49" i="9" s="1"/>
  <c r="B49" i="9" s="1"/>
  <c r="F49" i="9"/>
  <c r="H48" i="9"/>
  <c r="G48" i="9"/>
  <c r="F48" i="9"/>
  <c r="H47" i="9"/>
  <c r="G47" i="9"/>
  <c r="F47" i="9"/>
  <c r="E47" i="9"/>
  <c r="B47" i="9" s="1"/>
  <c r="H46" i="9"/>
  <c r="G46" i="9"/>
  <c r="F46" i="9"/>
  <c r="E46" i="9"/>
  <c r="B46" i="9" s="1"/>
  <c r="H45" i="9"/>
  <c r="G45" i="9"/>
  <c r="F45" i="9"/>
  <c r="H44" i="9"/>
  <c r="G44" i="9"/>
  <c r="F44" i="9"/>
  <c r="H43" i="9"/>
  <c r="G43" i="9"/>
  <c r="F43" i="9"/>
  <c r="H42" i="9"/>
  <c r="G42" i="9"/>
  <c r="F42" i="9"/>
  <c r="E42" i="9"/>
  <c r="H41" i="9"/>
  <c r="G41" i="9"/>
  <c r="F41" i="9"/>
  <c r="H40" i="9"/>
  <c r="G40" i="9"/>
  <c r="F40" i="9"/>
  <c r="H39" i="9"/>
  <c r="G39" i="9"/>
  <c r="E39" i="9" s="1"/>
  <c r="B39" i="9" s="1"/>
  <c r="F39" i="9"/>
  <c r="H38" i="9"/>
  <c r="G38" i="9"/>
  <c r="F38" i="9"/>
  <c r="E38" i="9"/>
  <c r="H37" i="9"/>
  <c r="G37" i="9"/>
  <c r="F37" i="9"/>
  <c r="H36" i="9"/>
  <c r="G36" i="9"/>
  <c r="F36" i="9"/>
  <c r="H35" i="9"/>
  <c r="G35" i="9"/>
  <c r="F35" i="9"/>
  <c r="E35" i="9"/>
  <c r="B35" i="9" s="1"/>
  <c r="H34" i="9"/>
  <c r="G34" i="9"/>
  <c r="F34" i="9"/>
  <c r="E34" i="9"/>
  <c r="B34" i="9" s="1"/>
  <c r="H33" i="9"/>
  <c r="G33" i="9"/>
  <c r="E33" i="9" s="1"/>
  <c r="B33" i="9" s="1"/>
  <c r="F33" i="9"/>
  <c r="H32" i="9"/>
  <c r="G32" i="9"/>
  <c r="F32" i="9"/>
  <c r="H31" i="9"/>
  <c r="G31" i="9"/>
  <c r="F31" i="9"/>
  <c r="E31" i="9"/>
  <c r="B31" i="9" s="1"/>
  <c r="H30" i="9"/>
  <c r="G30" i="9"/>
  <c r="F30" i="9"/>
  <c r="H29" i="9"/>
  <c r="G29" i="9"/>
  <c r="F29" i="9"/>
  <c r="H28" i="9"/>
  <c r="G28" i="9"/>
  <c r="F28" i="9"/>
  <c r="H27" i="9"/>
  <c r="G27" i="9"/>
  <c r="F27" i="9"/>
  <c r="E27" i="9"/>
  <c r="B27" i="9" s="1"/>
  <c r="H26" i="9"/>
  <c r="G26" i="9"/>
  <c r="F26" i="9"/>
  <c r="H25" i="9"/>
  <c r="G25" i="9"/>
  <c r="E25" i="9" s="1"/>
  <c r="B25" i="9" s="1"/>
  <c r="F25" i="9"/>
  <c r="H24" i="9"/>
  <c r="G24" i="9"/>
  <c r="E24" i="9" s="1"/>
  <c r="B24" i="9" s="1"/>
  <c r="F24" i="9"/>
  <c r="H23" i="9"/>
  <c r="G23" i="9"/>
  <c r="F23" i="9"/>
  <c r="E23" i="9"/>
  <c r="B23" i="9" s="1"/>
  <c r="H22" i="9"/>
  <c r="E22" i="9" s="1"/>
  <c r="G22" i="9"/>
  <c r="F22" i="9"/>
  <c r="H21" i="9"/>
  <c r="G21" i="9"/>
  <c r="E21" i="9" s="1"/>
  <c r="B21" i="9" s="1"/>
  <c r="F21" i="9"/>
  <c r="F20" i="9"/>
  <c r="F4" i="9"/>
  <c r="O3" i="9"/>
  <c r="G274" i="9" s="1"/>
  <c r="E274" i="9" s="1"/>
  <c r="I3" i="9"/>
  <c r="H3" i="9"/>
  <c r="G3" i="9"/>
  <c r="D101" i="8"/>
  <c r="I36" i="3" s="1"/>
  <c r="D95" i="8"/>
  <c r="D90" i="8"/>
  <c r="C1565" i="1" s="1"/>
  <c r="D85" i="8"/>
  <c r="D80" i="8"/>
  <c r="D75" i="8"/>
  <c r="D70" i="8"/>
  <c r="D65" i="8"/>
  <c r="D60" i="8"/>
  <c r="C1535" i="1" s="1"/>
  <c r="D55" i="8"/>
  <c r="D50" i="8"/>
  <c r="C1525" i="1" s="1"/>
  <c r="D44" i="8"/>
  <c r="D36" i="8"/>
  <c r="D26" i="8"/>
  <c r="D24" i="8" s="1"/>
  <c r="C1499" i="1" s="1"/>
  <c r="H1499" i="1" s="1"/>
  <c r="D18" i="8"/>
  <c r="D8" i="8"/>
  <c r="D6" i="8"/>
  <c r="C1481" i="1" s="1"/>
  <c r="E44" i="7"/>
  <c r="D44" i="7"/>
  <c r="E39" i="7"/>
  <c r="D39" i="7"/>
  <c r="D38" i="7" s="1"/>
  <c r="E38" i="7"/>
  <c r="E30" i="7"/>
  <c r="D1461" i="1" s="1"/>
  <c r="H1461" i="1" s="1"/>
  <c r="D30" i="7"/>
  <c r="E23" i="7"/>
  <c r="D23" i="7"/>
  <c r="D22" i="7"/>
  <c r="H30" i="3" s="1"/>
  <c r="E14" i="7"/>
  <c r="D14" i="7"/>
  <c r="E7" i="7"/>
  <c r="D7" i="7"/>
  <c r="D6" i="7" s="1"/>
  <c r="D5" i="7" s="1"/>
  <c r="H29" i="3"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D114" i="6" s="1"/>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1227" i="1" s="1"/>
  <c r="D250" i="5"/>
  <c r="F249" i="5"/>
  <c r="F248" i="5"/>
  <c r="F247" i="5"/>
  <c r="E246" i="5"/>
  <c r="D246" i="5"/>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F191" i="5"/>
  <c r="E191" i="5"/>
  <c r="E190" i="5" s="1"/>
  <c r="H291" i="9" s="1"/>
  <c r="D191" i="5"/>
  <c r="D190" i="5"/>
  <c r="F189" i="5"/>
  <c r="F188" i="5"/>
  <c r="F187" i="5"/>
  <c r="F186" i="5"/>
  <c r="F185" i="5"/>
  <c r="F184" i="5"/>
  <c r="F183" i="5"/>
  <c r="F182" i="5"/>
  <c r="F181" i="5"/>
  <c r="E180" i="5"/>
  <c r="D180" i="5"/>
  <c r="F179" i="5"/>
  <c r="F178" i="5"/>
  <c r="E177" i="5"/>
  <c r="D1154" i="1" s="1"/>
  <c r="F173" i="5"/>
  <c r="F172" i="5"/>
  <c r="F171" i="5"/>
  <c r="E170" i="5"/>
  <c r="D170" i="5"/>
  <c r="F170" i="5" s="1"/>
  <c r="F169" i="5"/>
  <c r="F168" i="5"/>
  <c r="F167" i="5"/>
  <c r="F166" i="5"/>
  <c r="F165" i="5"/>
  <c r="E164" i="5"/>
  <c r="D1142" i="1" s="1"/>
  <c r="D164" i="5"/>
  <c r="F163" i="5"/>
  <c r="F162" i="5"/>
  <c r="F161" i="5"/>
  <c r="F160" i="5"/>
  <c r="F159" i="5"/>
  <c r="F158" i="5"/>
  <c r="F157" i="5"/>
  <c r="F156" i="5"/>
  <c r="F155" i="5"/>
  <c r="F154" i="5"/>
  <c r="F153" i="5"/>
  <c r="F152" i="5"/>
  <c r="F151" i="5"/>
  <c r="F150" i="5"/>
  <c r="F149" i="5"/>
  <c r="E149" i="5"/>
  <c r="H287" i="9" s="1"/>
  <c r="D149" i="5"/>
  <c r="G287" i="9" s="1"/>
  <c r="F148" i="5"/>
  <c r="F147" i="5"/>
  <c r="E146" i="5"/>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C1013" i="1" s="1"/>
  <c r="F34" i="5"/>
  <c r="F33" i="5"/>
  <c r="F32" i="5"/>
  <c r="F31" i="5"/>
  <c r="F30" i="5"/>
  <c r="F29" i="5"/>
  <c r="E29" i="5"/>
  <c r="D29" i="5"/>
  <c r="F28" i="5"/>
  <c r="F27" i="5"/>
  <c r="F26" i="5"/>
  <c r="F25" i="5"/>
  <c r="F24" i="5"/>
  <c r="F23" i="5"/>
  <c r="F22" i="5"/>
  <c r="F21" i="5"/>
  <c r="F20" i="5"/>
  <c r="E19" i="5"/>
  <c r="D997" i="1" s="1"/>
  <c r="D19" i="5"/>
  <c r="F19" i="5" s="1"/>
  <c r="F18" i="5"/>
  <c r="F17" i="5"/>
  <c r="F16" i="5"/>
  <c r="F15" i="5"/>
  <c r="F14" i="5"/>
  <c r="E13" i="5"/>
  <c r="D13" i="5"/>
  <c r="C991" i="1"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E580" i="4" s="1"/>
  <c r="D585" i="4"/>
  <c r="F585" i="4" s="1"/>
  <c r="F584" i="4"/>
  <c r="F583" i="4"/>
  <c r="F582" i="4"/>
  <c r="F581" i="4"/>
  <c r="E581" i="4"/>
  <c r="D581" i="4"/>
  <c r="D580" i="4" s="1"/>
  <c r="F580" i="4" s="1"/>
  <c r="F579" i="4"/>
  <c r="F578" i="4"/>
  <c r="F577" i="4"/>
  <c r="E577" i="4"/>
  <c r="D577" i="4"/>
  <c r="F576" i="4"/>
  <c r="F575" i="4"/>
  <c r="E574" i="4"/>
  <c r="D574" i="4"/>
  <c r="F574"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F527" i="4"/>
  <c r="F526" i="4"/>
  <c r="F525" i="4"/>
  <c r="E525" i="4"/>
  <c r="D525" i="4"/>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D466" i="4"/>
  <c r="F465" i="4"/>
  <c r="F464" i="4"/>
  <c r="F463"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20" i="4" s="1"/>
  <c r="E635" i="4" s="1"/>
  <c r="D421" i="4"/>
  <c r="F421" i="4" s="1"/>
  <c r="E418" i="4"/>
  <c r="D418" i="4"/>
  <c r="F418" i="4" s="1"/>
  <c r="E417" i="4"/>
  <c r="E644" i="4" s="1"/>
  <c r="D638" i="1" s="1"/>
  <c r="D417" i="4"/>
  <c r="D644" i="4" s="1"/>
  <c r="E416" i="4"/>
  <c r="D416" i="4"/>
  <c r="F416"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C364" i="1" s="1"/>
  <c r="F368" i="4"/>
  <c r="F367" i="4"/>
  <c r="F366" i="4"/>
  <c r="F365" i="4"/>
  <c r="E364" i="4"/>
  <c r="E363" i="4" s="1"/>
  <c r="D358" i="1" s="1"/>
  <c r="D364" i="4"/>
  <c r="F362" i="4"/>
  <c r="F361" i="4"/>
  <c r="F360" i="4"/>
  <c r="F359" i="4"/>
  <c r="F358" i="4"/>
  <c r="F357" i="4"/>
  <c r="E356" i="4"/>
  <c r="E351" i="4" s="1"/>
  <c r="D356" i="4"/>
  <c r="F356" i="4" s="1"/>
  <c r="F355" i="4"/>
  <c r="F354" i="4"/>
  <c r="F353" i="4"/>
  <c r="F352" i="4"/>
  <c r="E352" i="4"/>
  <c r="D352" i="4"/>
  <c r="D351" i="4" s="1"/>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E304" i="4"/>
  <c r="E299" i="4" s="1"/>
  <c r="E298" i="4" s="1"/>
  <c r="D293" i="1" s="1"/>
  <c r="D304" i="4"/>
  <c r="F304" i="4" s="1"/>
  <c r="F303" i="4"/>
  <c r="F302" i="4"/>
  <c r="F301" i="4"/>
  <c r="F300" i="4"/>
  <c r="E300" i="4"/>
  <c r="D300" i="4"/>
  <c r="D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4" i="4" s="1"/>
  <c r="F262" i="4"/>
  <c r="F261" i="4"/>
  <c r="F260" i="4"/>
  <c r="E259" i="4"/>
  <c r="D259" i="4"/>
  <c r="F258" i="4"/>
  <c r="F257" i="4"/>
  <c r="F256" i="4"/>
  <c r="F255" i="4"/>
  <c r="F254" i="4"/>
  <c r="E253" i="4"/>
  <c r="E252" i="4" s="1"/>
  <c r="D248" i="1" s="1"/>
  <c r="G248" i="1" s="1"/>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E215" i="4" s="1"/>
  <c r="D216" i="4"/>
  <c r="F216" i="4" s="1"/>
  <c r="F214" i="4"/>
  <c r="F213" i="4"/>
  <c r="F212" i="4"/>
  <c r="F211" i="4"/>
  <c r="F210" i="4"/>
  <c r="E210" i="4"/>
  <c r="E196" i="4" s="1"/>
  <c r="D192"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D188" i="4"/>
  <c r="F188" i="4" s="1"/>
  <c r="F187" i="4"/>
  <c r="F186" i="4"/>
  <c r="F185" i="4"/>
  <c r="F184" i="4"/>
  <c r="F183" i="4"/>
  <c r="F182" i="4"/>
  <c r="F181" i="4"/>
  <c r="F180" i="4"/>
  <c r="F179" i="4"/>
  <c r="F178" i="4"/>
  <c r="E177" i="4"/>
  <c r="D177" i="4"/>
  <c r="C173" i="1" s="1"/>
  <c r="F176" i="4"/>
  <c r="F175" i="4"/>
  <c r="F174" i="4"/>
  <c r="F173" i="4"/>
  <c r="F172" i="4"/>
  <c r="F171" i="4"/>
  <c r="F170" i="4"/>
  <c r="E169" i="4"/>
  <c r="D169" i="4"/>
  <c r="C165" i="1" s="1"/>
  <c r="F168" i="4"/>
  <c r="F167" i="4"/>
  <c r="F166" i="4"/>
  <c r="F165" i="4"/>
  <c r="E164" i="4"/>
  <c r="D164" i="4"/>
  <c r="F162" i="4"/>
  <c r="F161" i="4"/>
  <c r="F160" i="4"/>
  <c r="F159" i="4"/>
  <c r="E159" i="4"/>
  <c r="D159" i="4"/>
  <c r="F158" i="4"/>
  <c r="F157" i="4"/>
  <c r="F156" i="4"/>
  <c r="F155" i="4"/>
  <c r="F154" i="4"/>
  <c r="E153" i="4"/>
  <c r="E152" i="4" s="1"/>
  <c r="D148" i="1" s="1"/>
  <c r="D153" i="4"/>
  <c r="F150" i="4"/>
  <c r="F149" i="4"/>
  <c r="F148" i="4"/>
  <c r="F147" i="4"/>
  <c r="F146" i="4"/>
  <c r="F145" i="4"/>
  <c r="F144" i="4"/>
  <c r="F143" i="4"/>
  <c r="F142" i="4"/>
  <c r="F141" i="4"/>
  <c r="F140" i="4"/>
  <c r="E140" i="4"/>
  <c r="D140" i="4"/>
  <c r="E139" i="4"/>
  <c r="D135" i="1" s="1"/>
  <c r="D139" i="4"/>
  <c r="F138" i="4"/>
  <c r="F137" i="4"/>
  <c r="F136" i="4"/>
  <c r="F135" i="4"/>
  <c r="E134" i="4"/>
  <c r="D134" i="4"/>
  <c r="E133" i="4"/>
  <c r="D129" i="1" s="1"/>
  <c r="F132" i="4"/>
  <c r="F131" i="4"/>
  <c r="F130" i="4"/>
  <c r="F129" i="4"/>
  <c r="E128" i="4"/>
  <c r="E124" i="4" s="1"/>
  <c r="D120" i="1" s="1"/>
  <c r="D128" i="4"/>
  <c r="F127" i="4"/>
  <c r="F126" i="4"/>
  <c r="E125" i="4"/>
  <c r="D125" i="4"/>
  <c r="F123" i="4"/>
  <c r="F122" i="4"/>
  <c r="F121" i="4"/>
  <c r="E120" i="4"/>
  <c r="D120" i="4"/>
  <c r="F120" i="4" s="1"/>
  <c r="F119" i="4"/>
  <c r="F118" i="4"/>
  <c r="F117" i="4"/>
  <c r="F116" i="4"/>
  <c r="F115" i="4"/>
  <c r="F114" i="4"/>
  <c r="F113" i="4"/>
  <c r="F112" i="4"/>
  <c r="E112" i="4"/>
  <c r="D112" i="4"/>
  <c r="F111" i="4"/>
  <c r="F110" i="4"/>
  <c r="F109" i="4"/>
  <c r="F108" i="4"/>
  <c r="E107" i="4"/>
  <c r="D107" i="4"/>
  <c r="F107" i="4" s="1"/>
  <c r="D106" i="4"/>
  <c r="F105" i="4"/>
  <c r="F104" i="4"/>
  <c r="F103" i="4"/>
  <c r="F102" i="4"/>
  <c r="F101" i="4"/>
  <c r="F100" i="4"/>
  <c r="F99"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4" i="1" s="1"/>
  <c r="H64" i="1"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G1577" i="1" s="1"/>
  <c r="C1576" i="1"/>
  <c r="H1576"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G1536" i="1"/>
  <c r="C1536" i="1"/>
  <c r="H1536" i="1" s="1"/>
  <c r="C1534" i="1"/>
  <c r="H1533" i="1"/>
  <c r="C1533" i="1"/>
  <c r="G1533" i="1" s="1"/>
  <c r="H1532" i="1"/>
  <c r="G1532" i="1"/>
  <c r="C1532" i="1"/>
  <c r="G1531" i="1"/>
  <c r="C1531" i="1"/>
  <c r="H1531" i="1" s="1"/>
  <c r="C1530" i="1"/>
  <c r="H1529" i="1"/>
  <c r="C1529" i="1"/>
  <c r="G1529" i="1" s="1"/>
  <c r="H1528" i="1"/>
  <c r="G1528" i="1"/>
  <c r="C1528" i="1"/>
  <c r="G1527" i="1"/>
  <c r="C1527" i="1"/>
  <c r="H1527" i="1" s="1"/>
  <c r="C1526" i="1"/>
  <c r="G1523" i="1"/>
  <c r="C1523" i="1"/>
  <c r="H1523" i="1" s="1"/>
  <c r="C1522" i="1"/>
  <c r="H1521" i="1"/>
  <c r="G1521" i="1"/>
  <c r="C1521" i="1"/>
  <c r="H1520" i="1"/>
  <c r="G1520" i="1"/>
  <c r="C1520" i="1"/>
  <c r="G1519" i="1"/>
  <c r="C1519" i="1"/>
  <c r="H1519" i="1" s="1"/>
  <c r="H1516" i="1"/>
  <c r="G1516" i="1"/>
  <c r="C1516" i="1"/>
  <c r="G1515" i="1"/>
  <c r="C1515" i="1"/>
  <c r="H1515" i="1" s="1"/>
  <c r="C1514" i="1"/>
  <c r="H1513" i="1"/>
  <c r="G1513" i="1"/>
  <c r="C1513" i="1"/>
  <c r="H1512" i="1"/>
  <c r="G1512" i="1"/>
  <c r="C1512" i="1"/>
  <c r="G1511" i="1"/>
  <c r="C1511" i="1"/>
  <c r="H1511" i="1" s="1"/>
  <c r="C1510" i="1"/>
  <c r="H1509" i="1"/>
  <c r="G1509" i="1"/>
  <c r="C1509" i="1"/>
  <c r="H1508" i="1"/>
  <c r="G1508" i="1"/>
  <c r="C1508" i="1"/>
  <c r="G1507" i="1"/>
  <c r="C1507" i="1"/>
  <c r="H1507" i="1" s="1"/>
  <c r="C1506" i="1"/>
  <c r="H1505" i="1"/>
  <c r="C1505" i="1"/>
  <c r="G1505" i="1" s="1"/>
  <c r="G1504" i="1"/>
  <c r="C1504" i="1"/>
  <c r="H1504" i="1" s="1"/>
  <c r="G1503" i="1"/>
  <c r="C1503" i="1"/>
  <c r="H1503" i="1" s="1"/>
  <c r="C1502" i="1"/>
  <c r="H1500" i="1"/>
  <c r="C1500" i="1"/>
  <c r="G1500" i="1" s="1"/>
  <c r="C1498" i="1"/>
  <c r="H1497" i="1"/>
  <c r="G1497" i="1"/>
  <c r="C1497" i="1"/>
  <c r="H1496" i="1"/>
  <c r="G1496" i="1"/>
  <c r="C1496" i="1"/>
  <c r="C1495" i="1"/>
  <c r="H1495" i="1" s="1"/>
  <c r="C1494" i="1"/>
  <c r="H1493" i="1"/>
  <c r="G1493" i="1"/>
  <c r="C1493" i="1"/>
  <c r="H1492" i="1"/>
  <c r="G1492" i="1"/>
  <c r="C1492" i="1"/>
  <c r="G1491" i="1"/>
  <c r="C1491" i="1"/>
  <c r="H1491" i="1" s="1"/>
  <c r="C1490" i="1"/>
  <c r="C1489" i="1"/>
  <c r="G1489" i="1" s="1"/>
  <c r="H1488" i="1"/>
  <c r="G1488" i="1"/>
  <c r="C1488" i="1"/>
  <c r="C1487" i="1"/>
  <c r="H1487" i="1" s="1"/>
  <c r="C1486" i="1"/>
  <c r="H1485" i="1"/>
  <c r="C1485" i="1"/>
  <c r="G1485" i="1" s="1"/>
  <c r="H1484" i="1"/>
  <c r="G1484" i="1"/>
  <c r="C1484" i="1"/>
  <c r="C1483" i="1"/>
  <c r="H1483" i="1" s="1"/>
  <c r="C1482" i="1"/>
  <c r="G1480" i="1"/>
  <c r="C1480" i="1"/>
  <c r="H1480" i="1" s="1"/>
  <c r="H1479" i="1"/>
  <c r="D1479" i="1"/>
  <c r="C1479" i="1"/>
  <c r="J1478" i="1"/>
  <c r="G1478" i="1"/>
  <c r="D1478" i="1"/>
  <c r="C1478" i="1"/>
  <c r="H1477" i="1"/>
  <c r="D1477" i="1"/>
  <c r="C1477" i="1"/>
  <c r="J1476" i="1"/>
  <c r="G1476" i="1"/>
  <c r="D1476" i="1"/>
  <c r="C1476" i="1"/>
  <c r="D1475" i="1"/>
  <c r="G1475" i="1" s="1"/>
  <c r="C1475" i="1"/>
  <c r="H1474" i="1"/>
  <c r="D1474" i="1"/>
  <c r="C1474" i="1"/>
  <c r="D1473" i="1"/>
  <c r="J1473" i="1" s="1"/>
  <c r="C1473" i="1"/>
  <c r="H1472" i="1"/>
  <c r="D1472" i="1"/>
  <c r="C1472" i="1"/>
  <c r="D1471" i="1"/>
  <c r="J1471" i="1" s="1"/>
  <c r="C1471" i="1"/>
  <c r="D1470" i="1"/>
  <c r="G1470" i="1" s="1"/>
  <c r="C1470" i="1"/>
  <c r="H1470" i="1" s="1"/>
  <c r="G1469" i="1"/>
  <c r="D1469" i="1"/>
  <c r="C1469" i="1"/>
  <c r="H1469" i="1" s="1"/>
  <c r="D1468" i="1"/>
  <c r="C1468" i="1"/>
  <c r="J1467" i="1"/>
  <c r="G1467" i="1"/>
  <c r="D1467" i="1"/>
  <c r="C1467" i="1"/>
  <c r="H1467" i="1" s="1"/>
  <c r="D1466" i="1"/>
  <c r="C1466" i="1"/>
  <c r="J1465" i="1"/>
  <c r="G1465" i="1"/>
  <c r="D1465" i="1"/>
  <c r="C1465" i="1"/>
  <c r="H1465" i="1" s="1"/>
  <c r="D1464" i="1"/>
  <c r="C1464" i="1"/>
  <c r="J1463" i="1"/>
  <c r="G1463" i="1"/>
  <c r="D1463" i="1"/>
  <c r="C1463" i="1"/>
  <c r="H1463" i="1" s="1"/>
  <c r="D1462" i="1"/>
  <c r="C1462" i="1"/>
  <c r="C1461" i="1"/>
  <c r="J1460" i="1"/>
  <c r="G1460" i="1"/>
  <c r="D1460" i="1"/>
  <c r="C1460" i="1"/>
  <c r="H1459" i="1"/>
  <c r="D1459" i="1"/>
  <c r="C1459" i="1"/>
  <c r="D1458" i="1"/>
  <c r="C1458" i="1"/>
  <c r="H1458" i="1" s="1"/>
  <c r="H1457" i="1"/>
  <c r="G1457" i="1"/>
  <c r="I1457" i="1" s="1"/>
  <c r="D1457" i="1"/>
  <c r="J1457" i="1" s="1"/>
  <c r="C1457" i="1"/>
  <c r="D1456" i="1"/>
  <c r="C1456" i="1"/>
  <c r="H1456" i="1" s="1"/>
  <c r="H1455" i="1"/>
  <c r="G1455" i="1"/>
  <c r="I1455" i="1" s="1"/>
  <c r="D1455" i="1"/>
  <c r="J1455" i="1" s="1"/>
  <c r="C1455" i="1"/>
  <c r="D1454" i="1"/>
  <c r="C1454" i="1"/>
  <c r="H1454" i="1" s="1"/>
  <c r="C1453" i="1"/>
  <c r="D1452" i="1"/>
  <c r="C1452" i="1"/>
  <c r="H1452" i="1" s="1"/>
  <c r="H1451" i="1"/>
  <c r="G1451" i="1"/>
  <c r="I1451" i="1" s="1"/>
  <c r="D1451" i="1"/>
  <c r="J1451" i="1" s="1"/>
  <c r="C1451" i="1"/>
  <c r="D1450" i="1"/>
  <c r="C1450" i="1"/>
  <c r="H1450" i="1" s="1"/>
  <c r="H1449" i="1"/>
  <c r="G1449" i="1"/>
  <c r="I1449" i="1" s="1"/>
  <c r="D1449" i="1"/>
  <c r="J1449" i="1" s="1"/>
  <c r="C1449" i="1"/>
  <c r="D1448" i="1"/>
  <c r="J1448" i="1" s="1"/>
  <c r="C1448" i="1"/>
  <c r="H1448" i="1" s="1"/>
  <c r="H1447" i="1"/>
  <c r="G1447" i="1"/>
  <c r="I1447" i="1" s="1"/>
  <c r="D1447" i="1"/>
  <c r="J1447" i="1" s="1"/>
  <c r="C1447" i="1"/>
  <c r="D1446" i="1"/>
  <c r="J1446" i="1" s="1"/>
  <c r="C1446" i="1"/>
  <c r="H1446" i="1" s="1"/>
  <c r="G1445" i="1"/>
  <c r="D1445" i="1"/>
  <c r="C1445" i="1"/>
  <c r="J1445" i="1" s="1"/>
  <c r="D1444" i="1"/>
  <c r="C1444" i="1"/>
  <c r="H1444" i="1" s="1"/>
  <c r="G1443" i="1"/>
  <c r="D1443" i="1"/>
  <c r="J1443" i="1" s="1"/>
  <c r="C1443" i="1"/>
  <c r="H1443" i="1" s="1"/>
  <c r="D1442" i="1"/>
  <c r="C1442" i="1"/>
  <c r="H1442" i="1" s="1"/>
  <c r="G1441" i="1"/>
  <c r="I1441" i="1" s="1"/>
  <c r="D1441" i="1"/>
  <c r="J1441" i="1" s="1"/>
  <c r="C1441" i="1"/>
  <c r="H1441" i="1" s="1"/>
  <c r="D1440" i="1"/>
  <c r="C1440" i="1"/>
  <c r="H1440" i="1" s="1"/>
  <c r="G1439" i="1"/>
  <c r="I1439" i="1" s="1"/>
  <c r="D1439" i="1"/>
  <c r="J1439" i="1" s="1"/>
  <c r="C1439" i="1"/>
  <c r="H1439" i="1" s="1"/>
  <c r="G1438" i="1"/>
  <c r="D1438" i="1"/>
  <c r="C1438" i="1"/>
  <c r="H1438" i="1" s="1"/>
  <c r="G1437" i="1"/>
  <c r="D1437" i="1"/>
  <c r="H1437" i="1" s="1"/>
  <c r="C1437" i="1"/>
  <c r="G1434" i="1"/>
  <c r="D1434" i="1"/>
  <c r="H1434" i="1" s="1"/>
  <c r="C1434" i="1"/>
  <c r="G1433" i="1"/>
  <c r="D1433" i="1"/>
  <c r="H1433" i="1" s="1"/>
  <c r="C1433" i="1"/>
  <c r="G1432" i="1"/>
  <c r="D1432" i="1"/>
  <c r="H1432" i="1" s="1"/>
  <c r="C1432" i="1"/>
  <c r="G1431" i="1"/>
  <c r="D1431" i="1"/>
  <c r="H1431" i="1" s="1"/>
  <c r="C1431" i="1"/>
  <c r="G1430" i="1"/>
  <c r="D1430" i="1"/>
  <c r="H1430" i="1" s="1"/>
  <c r="C1430" i="1"/>
  <c r="G1429" i="1"/>
  <c r="D1429" i="1"/>
  <c r="H1429" i="1" s="1"/>
  <c r="C1429" i="1"/>
  <c r="G1428" i="1"/>
  <c r="D1428" i="1"/>
  <c r="H1428" i="1" s="1"/>
  <c r="C1428" i="1"/>
  <c r="G1427" i="1"/>
  <c r="D1427" i="1"/>
  <c r="H1427" i="1" s="1"/>
  <c r="C1427" i="1"/>
  <c r="G1426" i="1"/>
  <c r="D1426" i="1"/>
  <c r="H1426" i="1" s="1"/>
  <c r="C1426" i="1"/>
  <c r="G1425" i="1"/>
  <c r="D1425" i="1"/>
  <c r="H1425" i="1" s="1"/>
  <c r="C1425" i="1"/>
  <c r="G1424" i="1"/>
  <c r="D1424" i="1"/>
  <c r="H1424" i="1" s="1"/>
  <c r="C1424" i="1"/>
  <c r="D1423" i="1"/>
  <c r="G1422" i="1"/>
  <c r="D1422" i="1"/>
  <c r="H1422" i="1" s="1"/>
  <c r="C1422" i="1"/>
  <c r="G1421" i="1"/>
  <c r="D1421" i="1"/>
  <c r="H1421" i="1" s="1"/>
  <c r="C1421" i="1"/>
  <c r="D1420" i="1"/>
  <c r="H1420" i="1" s="1"/>
  <c r="C1420" i="1"/>
  <c r="G1419" i="1"/>
  <c r="D1419" i="1"/>
  <c r="H1419" i="1" s="1"/>
  <c r="C1419" i="1"/>
  <c r="G1418" i="1"/>
  <c r="D1418" i="1"/>
  <c r="H1418" i="1" s="1"/>
  <c r="C1418" i="1"/>
  <c r="G1417" i="1"/>
  <c r="D1417" i="1"/>
  <c r="H1417" i="1" s="1"/>
  <c r="C1417" i="1"/>
  <c r="G1416" i="1"/>
  <c r="D1416" i="1"/>
  <c r="H1416" i="1" s="1"/>
  <c r="C1416" i="1"/>
  <c r="G1415" i="1"/>
  <c r="D1415" i="1"/>
  <c r="H1415" i="1" s="1"/>
  <c r="C1415" i="1"/>
  <c r="G1414" i="1"/>
  <c r="D1414" i="1"/>
  <c r="H1414" i="1" s="1"/>
  <c r="C1414" i="1"/>
  <c r="G1413" i="1"/>
  <c r="D1413" i="1"/>
  <c r="H1413" i="1" s="1"/>
  <c r="C1413" i="1"/>
  <c r="G1412" i="1"/>
  <c r="D1412" i="1"/>
  <c r="H1412" i="1" s="1"/>
  <c r="C1412" i="1"/>
  <c r="D1411" i="1"/>
  <c r="H1411" i="1" s="1"/>
  <c r="C1411" i="1"/>
  <c r="G1410" i="1"/>
  <c r="D1410" i="1"/>
  <c r="H1410" i="1" s="1"/>
  <c r="C1410" i="1"/>
  <c r="D1409" i="1"/>
  <c r="C1408" i="1"/>
  <c r="G1407" i="1"/>
  <c r="D1407" i="1"/>
  <c r="H1407" i="1" s="1"/>
  <c r="C1407" i="1"/>
  <c r="G1406" i="1"/>
  <c r="D1406" i="1"/>
  <c r="H1406" i="1" s="1"/>
  <c r="C1406" i="1"/>
  <c r="G1405" i="1"/>
  <c r="D1405" i="1"/>
  <c r="H1405" i="1" s="1"/>
  <c r="C1405" i="1"/>
  <c r="G1404" i="1"/>
  <c r="D1404" i="1"/>
  <c r="H1404" i="1" s="1"/>
  <c r="C1404" i="1"/>
  <c r="G1403" i="1"/>
  <c r="D1403" i="1"/>
  <c r="H1403" i="1" s="1"/>
  <c r="C1403" i="1"/>
  <c r="G1402" i="1"/>
  <c r="D1402" i="1"/>
  <c r="H1402" i="1" s="1"/>
  <c r="C1402" i="1"/>
  <c r="G1401" i="1"/>
  <c r="D1401" i="1"/>
  <c r="H1401" i="1" s="1"/>
  <c r="C1401" i="1"/>
  <c r="G1400" i="1"/>
  <c r="D1400" i="1"/>
  <c r="H1400" i="1" s="1"/>
  <c r="C1400" i="1"/>
  <c r="G1399" i="1"/>
  <c r="D1399" i="1"/>
  <c r="H1399" i="1" s="1"/>
  <c r="C1399" i="1"/>
  <c r="G1398" i="1"/>
  <c r="D1398" i="1"/>
  <c r="H1398" i="1" s="1"/>
  <c r="C1398" i="1"/>
  <c r="G1397" i="1"/>
  <c r="D1397" i="1"/>
  <c r="H1397" i="1" s="1"/>
  <c r="C1397" i="1"/>
  <c r="G1396" i="1"/>
  <c r="D1396" i="1"/>
  <c r="H1396" i="1" s="1"/>
  <c r="C1396" i="1"/>
  <c r="G1395" i="1"/>
  <c r="D1395" i="1"/>
  <c r="H1395" i="1" s="1"/>
  <c r="C1395" i="1"/>
  <c r="G1394" i="1"/>
  <c r="D1394" i="1"/>
  <c r="H1394" i="1" s="1"/>
  <c r="C1394" i="1"/>
  <c r="G1393" i="1"/>
  <c r="D1393" i="1"/>
  <c r="H1393" i="1" s="1"/>
  <c r="C1393" i="1"/>
  <c r="G1392" i="1"/>
  <c r="D1392" i="1"/>
  <c r="H1392" i="1" s="1"/>
  <c r="C1392" i="1"/>
  <c r="G1391" i="1"/>
  <c r="D1391" i="1"/>
  <c r="H1391" i="1" s="1"/>
  <c r="C1391" i="1"/>
  <c r="G1390" i="1"/>
  <c r="D1390" i="1"/>
  <c r="H1390" i="1" s="1"/>
  <c r="C1390" i="1"/>
  <c r="G1389" i="1"/>
  <c r="D1389" i="1"/>
  <c r="H1389" i="1" s="1"/>
  <c r="C1389" i="1"/>
  <c r="G1388" i="1"/>
  <c r="D1388" i="1"/>
  <c r="H1388" i="1" s="1"/>
  <c r="C1388" i="1"/>
  <c r="G1387" i="1"/>
  <c r="D1387" i="1"/>
  <c r="H1387" i="1" s="1"/>
  <c r="C1387" i="1"/>
  <c r="G1386" i="1"/>
  <c r="D1386" i="1"/>
  <c r="H1386" i="1" s="1"/>
  <c r="C1386" i="1"/>
  <c r="G1385" i="1"/>
  <c r="D1385" i="1"/>
  <c r="H1385" i="1" s="1"/>
  <c r="C1385" i="1"/>
  <c r="G1384" i="1"/>
  <c r="D1384" i="1"/>
  <c r="H1384" i="1" s="1"/>
  <c r="C1384" i="1"/>
  <c r="D1383" i="1"/>
  <c r="G1382" i="1"/>
  <c r="D1382" i="1"/>
  <c r="H1382" i="1" s="1"/>
  <c r="C1382" i="1"/>
  <c r="G1381" i="1"/>
  <c r="D1381" i="1"/>
  <c r="H1381" i="1" s="1"/>
  <c r="C1381" i="1"/>
  <c r="G1380" i="1"/>
  <c r="D1380" i="1"/>
  <c r="H1380" i="1" s="1"/>
  <c r="C1380" i="1"/>
  <c r="G1379" i="1"/>
  <c r="D1379" i="1"/>
  <c r="H1379" i="1" s="1"/>
  <c r="C1379" i="1"/>
  <c r="G1378" i="1"/>
  <c r="D1378" i="1"/>
  <c r="H1378" i="1" s="1"/>
  <c r="C1378" i="1"/>
  <c r="G1377" i="1"/>
  <c r="D1377" i="1"/>
  <c r="H1377" i="1" s="1"/>
  <c r="C1377" i="1"/>
  <c r="G1376" i="1"/>
  <c r="D1376" i="1"/>
  <c r="H1376" i="1" s="1"/>
  <c r="C1376" i="1"/>
  <c r="G1375" i="1"/>
  <c r="D1375" i="1"/>
  <c r="H1375" i="1" s="1"/>
  <c r="C1375" i="1"/>
  <c r="G1374" i="1"/>
  <c r="D1374" i="1"/>
  <c r="H1374" i="1" s="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G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C1266" i="1"/>
  <c r="H1266" i="1" s="1"/>
  <c r="G1265" i="1"/>
  <c r="D1265" i="1"/>
  <c r="C1265" i="1"/>
  <c r="H1265" i="1" s="1"/>
  <c r="G1264" i="1"/>
  <c r="D1264" i="1"/>
  <c r="C1264" i="1"/>
  <c r="H1264" i="1" s="1"/>
  <c r="G1263" i="1"/>
  <c r="D1263" i="1"/>
  <c r="C1263" i="1"/>
  <c r="H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C1244" i="1"/>
  <c r="H1243" i="1"/>
  <c r="G1243" i="1"/>
  <c r="D1243" i="1"/>
  <c r="C1243" i="1"/>
  <c r="H1242" i="1"/>
  <c r="G1242" i="1"/>
  <c r="D1242" i="1"/>
  <c r="C1242" i="1"/>
  <c r="D1241" i="1"/>
  <c r="G1241" i="1" s="1"/>
  <c r="C1241" i="1"/>
  <c r="H1241" i="1" s="1"/>
  <c r="D1240" i="1"/>
  <c r="H1240" i="1" s="1"/>
  <c r="C1240" i="1"/>
  <c r="H1239" i="1"/>
  <c r="G1239" i="1"/>
  <c r="D1239" i="1"/>
  <c r="C1239" i="1"/>
  <c r="H1238" i="1"/>
  <c r="G1238" i="1"/>
  <c r="D1238" i="1"/>
  <c r="C1238" i="1"/>
  <c r="G1237" i="1"/>
  <c r="D1237" i="1"/>
  <c r="C1237" i="1"/>
  <c r="H1237" i="1" s="1"/>
  <c r="D1236" i="1"/>
  <c r="G1236" i="1" s="1"/>
  <c r="C1236" i="1"/>
  <c r="D1235" i="1"/>
  <c r="H1234" i="1"/>
  <c r="G1234" i="1"/>
  <c r="D1234" i="1"/>
  <c r="C1234" i="1"/>
  <c r="G1233" i="1"/>
  <c r="D1233" i="1"/>
  <c r="C1233" i="1"/>
  <c r="H1233" i="1" s="1"/>
  <c r="D1232" i="1"/>
  <c r="C1232" i="1"/>
  <c r="H1231" i="1"/>
  <c r="G1231" i="1"/>
  <c r="D1231" i="1"/>
  <c r="C1231" i="1"/>
  <c r="H1230" i="1"/>
  <c r="G1230" i="1"/>
  <c r="D1230" i="1"/>
  <c r="C1230" i="1"/>
  <c r="G1229" i="1"/>
  <c r="D1229" i="1"/>
  <c r="H1229" i="1" s="1"/>
  <c r="C1229" i="1"/>
  <c r="D1228" i="1"/>
  <c r="C1228" i="1"/>
  <c r="C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D1218" i="1"/>
  <c r="H1218" i="1" s="1"/>
  <c r="C1218" i="1"/>
  <c r="D1217" i="1"/>
  <c r="C1217" i="1"/>
  <c r="D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C1166" i="1"/>
  <c r="D1165" i="1"/>
  <c r="C1165" i="1"/>
  <c r="H1164" i="1"/>
  <c r="G1164" i="1"/>
  <c r="D1164" i="1"/>
  <c r="C1164" i="1"/>
  <c r="H1163" i="1"/>
  <c r="G1163" i="1"/>
  <c r="D1163" i="1"/>
  <c r="C1163" i="1"/>
  <c r="H1162" i="1"/>
  <c r="G1162" i="1"/>
  <c r="D1162" i="1"/>
  <c r="C1162" i="1"/>
  <c r="H1161" i="1"/>
  <c r="G1161" i="1"/>
  <c r="D1161" i="1"/>
  <c r="C1161" i="1"/>
  <c r="D1160" i="1"/>
  <c r="C1160" i="1"/>
  <c r="H1160" i="1" s="1"/>
  <c r="H1159" i="1"/>
  <c r="G1159" i="1"/>
  <c r="D1159" i="1"/>
  <c r="C1159" i="1"/>
  <c r="H1158" i="1"/>
  <c r="G1158" i="1"/>
  <c r="D1158" i="1"/>
  <c r="C1158" i="1"/>
  <c r="D1157" i="1"/>
  <c r="C1157" i="1"/>
  <c r="H1157" i="1" s="1"/>
  <c r="D1156" i="1"/>
  <c r="C1156" i="1"/>
  <c r="H1156" i="1" s="1"/>
  <c r="D1155" i="1"/>
  <c r="C1155" i="1"/>
  <c r="H1155" i="1" s="1"/>
  <c r="G1151" i="1"/>
  <c r="D1151" i="1"/>
  <c r="C1151" i="1"/>
  <c r="H1151" i="1" s="1"/>
  <c r="H1150" i="1"/>
  <c r="G1150" i="1"/>
  <c r="D1150" i="1"/>
  <c r="C1150" i="1"/>
  <c r="H1149" i="1"/>
  <c r="G1149" i="1"/>
  <c r="D1149" i="1"/>
  <c r="C1149" i="1"/>
  <c r="D1148" i="1"/>
  <c r="G1148" i="1" s="1"/>
  <c r="C1148" i="1"/>
  <c r="H1148" i="1" s="1"/>
  <c r="H1147" i="1"/>
  <c r="G1147" i="1"/>
  <c r="D1147" i="1"/>
  <c r="C1147" i="1"/>
  <c r="H1146" i="1"/>
  <c r="G1146" i="1"/>
  <c r="D1146" i="1"/>
  <c r="C1146" i="1"/>
  <c r="H1145" i="1"/>
  <c r="G1145" i="1"/>
  <c r="D1145" i="1"/>
  <c r="C1145" i="1"/>
  <c r="D1144" i="1"/>
  <c r="C1144" i="1"/>
  <c r="H1143" i="1"/>
  <c r="G1143" i="1"/>
  <c r="D1143" i="1"/>
  <c r="C1143" i="1"/>
  <c r="C1142" i="1"/>
  <c r="H1141" i="1"/>
  <c r="G1141" i="1"/>
  <c r="D1141" i="1"/>
  <c r="C1141" i="1"/>
  <c r="D1140" i="1"/>
  <c r="C1140" i="1"/>
  <c r="H1140" i="1" s="1"/>
  <c r="H1139" i="1"/>
  <c r="G1139" i="1"/>
  <c r="D1139" i="1"/>
  <c r="C1139" i="1"/>
  <c r="D1138" i="1"/>
  <c r="C1138" i="1"/>
  <c r="H1138" i="1" s="1"/>
  <c r="D1137" i="1"/>
  <c r="C1137" i="1"/>
  <c r="H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C1124" i="1"/>
  <c r="H1124" i="1" s="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G1064"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G1056" i="1"/>
  <c r="D1056" i="1"/>
  <c r="H1056" i="1" s="1"/>
  <c r="C1056" i="1"/>
  <c r="H1055" i="1"/>
  <c r="G1055" i="1"/>
  <c r="D1055" i="1"/>
  <c r="C1055" i="1"/>
  <c r="G1054" i="1"/>
  <c r="D1054" i="1"/>
  <c r="C1054" i="1"/>
  <c r="H1054" i="1" s="1"/>
  <c r="H1053" i="1"/>
  <c r="G1053" i="1"/>
  <c r="D1053" i="1"/>
  <c r="C1053" i="1"/>
  <c r="H1052" i="1"/>
  <c r="G1052" i="1"/>
  <c r="D1052" i="1"/>
  <c r="C1052" i="1"/>
  <c r="H1051" i="1"/>
  <c r="G1051" i="1"/>
  <c r="D1051" i="1"/>
  <c r="C1051" i="1"/>
  <c r="H1050" i="1"/>
  <c r="D1050" i="1"/>
  <c r="G1050" i="1" s="1"/>
  <c r="C1050" i="1"/>
  <c r="H1049" i="1"/>
  <c r="G1049" i="1"/>
  <c r="D1049" i="1"/>
  <c r="C1049" i="1"/>
  <c r="D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G1033" i="1"/>
  <c r="D1033" i="1"/>
  <c r="H1033" i="1" s="1"/>
  <c r="C1033" i="1"/>
  <c r="G1032" i="1"/>
  <c r="D1032" i="1"/>
  <c r="H1032" i="1" s="1"/>
  <c r="C1032" i="1"/>
  <c r="H1031" i="1"/>
  <c r="G1031" i="1"/>
  <c r="D1031" i="1"/>
  <c r="C1031" i="1"/>
  <c r="D1030" i="1"/>
  <c r="H1029" i="1"/>
  <c r="G1029" i="1"/>
  <c r="D1029" i="1"/>
  <c r="C1029" i="1"/>
  <c r="H1028" i="1"/>
  <c r="D1028" i="1"/>
  <c r="C1028" i="1"/>
  <c r="G1028" i="1" s="1"/>
  <c r="H1027" i="1"/>
  <c r="G1027" i="1"/>
  <c r="D1027" i="1"/>
  <c r="C1027" i="1"/>
  <c r="H1026" i="1"/>
  <c r="G1026" i="1"/>
  <c r="D1026" i="1"/>
  <c r="C1026" i="1"/>
  <c r="D1025" i="1"/>
  <c r="G1025" i="1" s="1"/>
  <c r="C1025" i="1"/>
  <c r="H1024" i="1"/>
  <c r="G1024" i="1"/>
  <c r="D1024" i="1"/>
  <c r="C1024" i="1"/>
  <c r="D1023" i="1"/>
  <c r="H1022" i="1"/>
  <c r="G1022" i="1"/>
  <c r="D1022" i="1"/>
  <c r="C1022" i="1"/>
  <c r="H1021" i="1"/>
  <c r="G1021" i="1"/>
  <c r="D1021" i="1"/>
  <c r="C1021" i="1"/>
  <c r="H1020" i="1"/>
  <c r="G1020" i="1"/>
  <c r="D1020" i="1"/>
  <c r="C1020" i="1"/>
  <c r="H1019" i="1"/>
  <c r="G1019" i="1"/>
  <c r="D1019" i="1"/>
  <c r="C1019" i="1"/>
  <c r="D1018" i="1"/>
  <c r="G1018" i="1" s="1"/>
  <c r="C1018" i="1"/>
  <c r="H1017" i="1"/>
  <c r="G1017" i="1"/>
  <c r="D1017" i="1"/>
  <c r="C1017" i="1"/>
  <c r="H1016" i="1"/>
  <c r="G1016" i="1"/>
  <c r="D1016" i="1"/>
  <c r="C1016" i="1"/>
  <c r="H1015" i="1"/>
  <c r="G1015" i="1"/>
  <c r="D1015" i="1"/>
  <c r="C1015" i="1"/>
  <c r="H1014" i="1"/>
  <c r="D1014" i="1"/>
  <c r="C1014" i="1"/>
  <c r="G1014" i="1" s="1"/>
  <c r="D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D1006" i="1"/>
  <c r="C1006" i="1"/>
  <c r="H1005" i="1"/>
  <c r="G1005" i="1"/>
  <c r="D1005" i="1"/>
  <c r="C1005" i="1"/>
  <c r="H1004" i="1"/>
  <c r="D1004" i="1"/>
  <c r="G1004" i="1" s="1"/>
  <c r="C1004" i="1"/>
  <c r="H1003" i="1"/>
  <c r="D1003" i="1"/>
  <c r="C1003" i="1"/>
  <c r="G1003" i="1" s="1"/>
  <c r="H1002" i="1"/>
  <c r="D1002" i="1"/>
  <c r="G1002" i="1" s="1"/>
  <c r="C1002" i="1"/>
  <c r="H1001" i="1"/>
  <c r="G1001" i="1"/>
  <c r="D1001" i="1"/>
  <c r="C1001" i="1"/>
  <c r="H1000" i="1"/>
  <c r="D1000" i="1"/>
  <c r="C1000" i="1"/>
  <c r="D999" i="1"/>
  <c r="C999" i="1"/>
  <c r="D998" i="1"/>
  <c r="C998" i="1"/>
  <c r="D996" i="1"/>
  <c r="C996" i="1"/>
  <c r="H996" i="1" s="1"/>
  <c r="H995" i="1"/>
  <c r="G995" i="1"/>
  <c r="D995" i="1"/>
  <c r="C995" i="1"/>
  <c r="H994" i="1"/>
  <c r="G994" i="1"/>
  <c r="D994" i="1"/>
  <c r="C994" i="1"/>
  <c r="D993" i="1"/>
  <c r="G993" i="1" s="1"/>
  <c r="C993" i="1"/>
  <c r="H992" i="1"/>
  <c r="G992" i="1"/>
  <c r="D992" i="1"/>
  <c r="C992"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G821" i="1"/>
  <c r="D821" i="1"/>
  <c r="H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G713" i="1"/>
  <c r="D713" i="1"/>
  <c r="H713" i="1" s="1"/>
  <c r="C713" i="1"/>
  <c r="H712" i="1"/>
  <c r="G712" i="1"/>
  <c r="D712" i="1"/>
  <c r="C712" i="1"/>
  <c r="D711" i="1"/>
  <c r="G711" i="1" s="1"/>
  <c r="C711" i="1"/>
  <c r="D710" i="1"/>
  <c r="G710" i="1" s="1"/>
  <c r="C710" i="1"/>
  <c r="H709" i="1"/>
  <c r="G709" i="1"/>
  <c r="D709" i="1"/>
  <c r="C709" i="1"/>
  <c r="H708" i="1"/>
  <c r="G708" i="1"/>
  <c r="D708" i="1"/>
  <c r="C708" i="1"/>
  <c r="H707" i="1"/>
  <c r="G707" i="1"/>
  <c r="D707" i="1"/>
  <c r="C707" i="1"/>
  <c r="H706" i="1"/>
  <c r="G706" i="1"/>
  <c r="D706" i="1"/>
  <c r="C706" i="1"/>
  <c r="D705" i="1"/>
  <c r="G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G670" i="1" s="1"/>
  <c r="C670"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D647" i="1"/>
  <c r="C647" i="1"/>
  <c r="H646" i="1"/>
  <c r="G646" i="1"/>
  <c r="D646" i="1"/>
  <c r="C646" i="1"/>
  <c r="D644" i="1"/>
  <c r="C644" i="1"/>
  <c r="D643" i="1"/>
  <c r="G643" i="1" s="1"/>
  <c r="C643" i="1"/>
  <c r="H643" i="1" s="1"/>
  <c r="H642" i="1"/>
  <c r="G642" i="1"/>
  <c r="D642" i="1"/>
  <c r="C642" i="1"/>
  <c r="H641" i="1"/>
  <c r="D641" i="1"/>
  <c r="C641" i="1"/>
  <c r="H632" i="1"/>
  <c r="G632" i="1"/>
  <c r="D632" i="1"/>
  <c r="C632" i="1"/>
  <c r="H631" i="1"/>
  <c r="G631" i="1"/>
  <c r="D631" i="1"/>
  <c r="C631" i="1"/>
  <c r="D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D413" i="1"/>
  <c r="C412" i="1"/>
  <c r="D411" i="1"/>
  <c r="C411" i="1"/>
  <c r="G406" i="1"/>
  <c r="D406" i="1"/>
  <c r="C406" i="1"/>
  <c r="H406" i="1" s="1"/>
  <c r="D405" i="1"/>
  <c r="C405" i="1"/>
  <c r="H405" i="1" s="1"/>
  <c r="H404" i="1"/>
  <c r="G404" i="1"/>
  <c r="D404" i="1"/>
  <c r="C404" i="1"/>
  <c r="H401" i="1"/>
  <c r="G401" i="1"/>
  <c r="D401" i="1"/>
  <c r="C401" i="1"/>
  <c r="H400" i="1"/>
  <c r="G400" i="1"/>
  <c r="D400" i="1"/>
  <c r="C400" i="1"/>
  <c r="H399" i="1"/>
  <c r="G399" i="1"/>
  <c r="D399" i="1"/>
  <c r="C399" i="1"/>
  <c r="D398" i="1"/>
  <c r="C398" i="1"/>
  <c r="H398" i="1" s="1"/>
  <c r="D397" i="1"/>
  <c r="C397" i="1"/>
  <c r="H397" i="1" s="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1" i="1" s="1"/>
  <c r="D370" i="1"/>
  <c r="G370" i="1" s="1"/>
  <c r="C370" i="1"/>
  <c r="H369" i="1"/>
  <c r="G369" i="1"/>
  <c r="D369" i="1"/>
  <c r="C369" i="1"/>
  <c r="H368" i="1"/>
  <c r="G368" i="1"/>
  <c r="D368" i="1"/>
  <c r="C368" i="1"/>
  <c r="D367" i="1"/>
  <c r="C367" i="1"/>
  <c r="H367" i="1" s="1"/>
  <c r="H366" i="1"/>
  <c r="G366" i="1"/>
  <c r="D366" i="1"/>
  <c r="C366" i="1"/>
  <c r="D365" i="1"/>
  <c r="C365" i="1"/>
  <c r="H365" i="1" s="1"/>
  <c r="D364" i="1"/>
  <c r="H363" i="1"/>
  <c r="G363" i="1"/>
  <c r="D363" i="1"/>
  <c r="C363" i="1"/>
  <c r="D362" i="1"/>
  <c r="H362" i="1" s="1"/>
  <c r="C362" i="1"/>
  <c r="H361" i="1"/>
  <c r="G361" i="1"/>
  <c r="D361" i="1"/>
  <c r="C361" i="1"/>
  <c r="D360" i="1"/>
  <c r="G360" i="1" s="1"/>
  <c r="C360"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G308" i="1" s="1"/>
  <c r="C308" i="1"/>
  <c r="D307" i="1"/>
  <c r="G307" i="1" s="1"/>
  <c r="C307" i="1"/>
  <c r="H307" i="1" s="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D291" i="1"/>
  <c r="C291" i="1"/>
  <c r="H290" i="1"/>
  <c r="D290" i="1"/>
  <c r="G290" i="1" s="1"/>
  <c r="C290" i="1"/>
  <c r="D289" i="1"/>
  <c r="C289" i="1"/>
  <c r="H289" i="1" s="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D257" i="1"/>
  <c r="G257" i="1" s="1"/>
  <c r="C257" i="1"/>
  <c r="H256" i="1"/>
  <c r="G256" i="1"/>
  <c r="D256" i="1"/>
  <c r="C256" i="1"/>
  <c r="G255" i="1"/>
  <c r="D255" i="1"/>
  <c r="C255" i="1"/>
  <c r="H255" i="1" s="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C209" i="1"/>
  <c r="H208" i="1"/>
  <c r="G208" i="1"/>
  <c r="D208" i="1"/>
  <c r="C208" i="1"/>
  <c r="D207" i="1"/>
  <c r="C207" i="1"/>
  <c r="H207" i="1" s="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D190" i="1"/>
  <c r="C190" i="1"/>
  <c r="H190" i="1" s="1"/>
  <c r="D189" i="1"/>
  <c r="C189" i="1"/>
  <c r="H189" i="1" s="1"/>
  <c r="D188" i="1"/>
  <c r="C188" i="1"/>
  <c r="D187" i="1"/>
  <c r="C187" i="1"/>
  <c r="H187" i="1" s="1"/>
  <c r="H186" i="1"/>
  <c r="G186" i="1"/>
  <c r="D186" i="1"/>
  <c r="C186" i="1"/>
  <c r="D185" i="1"/>
  <c r="H185" i="1" s="1"/>
  <c r="C185" i="1"/>
  <c r="H183" i="1"/>
  <c r="G183" i="1"/>
  <c r="D183" i="1"/>
  <c r="C183" i="1"/>
  <c r="D182" i="1"/>
  <c r="C182" i="1"/>
  <c r="D181" i="1"/>
  <c r="C181" i="1"/>
  <c r="D180" i="1"/>
  <c r="H180" i="1" s="1"/>
  <c r="C180" i="1"/>
  <c r="H179" i="1"/>
  <c r="D179" i="1"/>
  <c r="C179" i="1"/>
  <c r="G179" i="1" s="1"/>
  <c r="H178" i="1"/>
  <c r="D178" i="1"/>
  <c r="C178" i="1"/>
  <c r="G178" i="1" s="1"/>
  <c r="H177" i="1"/>
  <c r="D177" i="1"/>
  <c r="G177" i="1" s="1"/>
  <c r="C177" i="1"/>
  <c r="H176" i="1"/>
  <c r="D176" i="1"/>
  <c r="G176" i="1" s="1"/>
  <c r="C176" i="1"/>
  <c r="H175" i="1"/>
  <c r="D175" i="1"/>
  <c r="G175" i="1" s="1"/>
  <c r="C175" i="1"/>
  <c r="H174" i="1"/>
  <c r="D174" i="1"/>
  <c r="G174" i="1" s="1"/>
  <c r="C174" i="1"/>
  <c r="D173" i="1"/>
  <c r="H172" i="1"/>
  <c r="D172" i="1"/>
  <c r="G172" i="1" s="1"/>
  <c r="C172" i="1"/>
  <c r="H171" i="1"/>
  <c r="G171" i="1"/>
  <c r="D171" i="1"/>
  <c r="C171" i="1"/>
  <c r="H170" i="1"/>
  <c r="D170" i="1"/>
  <c r="C170" i="1"/>
  <c r="D169" i="1"/>
  <c r="G169" i="1" s="1"/>
  <c r="C169" i="1"/>
  <c r="H169" i="1" s="1"/>
  <c r="D168" i="1"/>
  <c r="C168" i="1"/>
  <c r="H168" i="1" s="1"/>
  <c r="H167" i="1"/>
  <c r="G167" i="1"/>
  <c r="D167" i="1"/>
  <c r="C167" i="1"/>
  <c r="D166" i="1"/>
  <c r="C166" i="1"/>
  <c r="H166" i="1" s="1"/>
  <c r="D165" i="1"/>
  <c r="D164" i="1"/>
  <c r="H164" i="1" s="1"/>
  <c r="C164" i="1"/>
  <c r="D163" i="1"/>
  <c r="G163" i="1" s="1"/>
  <c r="C163" i="1"/>
  <c r="H162" i="1"/>
  <c r="G162" i="1"/>
  <c r="D162" i="1"/>
  <c r="C162" i="1"/>
  <c r="H161" i="1"/>
  <c r="D161" i="1"/>
  <c r="G161" i="1" s="1"/>
  <c r="C161" i="1"/>
  <c r="D160" i="1"/>
  <c r="C160" i="1"/>
  <c r="D158" i="1"/>
  <c r="C158" i="1"/>
  <c r="H158" i="1" s="1"/>
  <c r="H157" i="1"/>
  <c r="D157" i="1"/>
  <c r="C157" i="1"/>
  <c r="H156" i="1"/>
  <c r="G156" i="1"/>
  <c r="D156" i="1"/>
  <c r="C156" i="1"/>
  <c r="H155" i="1"/>
  <c r="D155" i="1"/>
  <c r="C155" i="1"/>
  <c r="D154" i="1"/>
  <c r="C154" i="1"/>
  <c r="H154" i="1" s="1"/>
  <c r="D153" i="1"/>
  <c r="C153" i="1"/>
  <c r="D152" i="1"/>
  <c r="H152" i="1" s="1"/>
  <c r="C152" i="1"/>
  <c r="H151" i="1"/>
  <c r="G151" i="1"/>
  <c r="D151" i="1"/>
  <c r="C151" i="1"/>
  <c r="G150" i="1"/>
  <c r="D150" i="1"/>
  <c r="H150" i="1" s="1"/>
  <c r="C150" i="1"/>
  <c r="D149" i="1"/>
  <c r="G146"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4" i="1"/>
  <c r="G134" i="1"/>
  <c r="D134" i="1"/>
  <c r="C134" i="1"/>
  <c r="H133" i="1"/>
  <c r="G133" i="1"/>
  <c r="D133" i="1"/>
  <c r="C133" i="1"/>
  <c r="D132" i="1"/>
  <c r="G132" i="1" s="1"/>
  <c r="C132" i="1"/>
  <c r="D131" i="1"/>
  <c r="G131" i="1" s="1"/>
  <c r="C131" i="1"/>
  <c r="G130" i="1"/>
  <c r="D130" i="1"/>
  <c r="C130" i="1"/>
  <c r="H128" i="1"/>
  <c r="G128" i="1"/>
  <c r="D128" i="1"/>
  <c r="C128" i="1"/>
  <c r="H127" i="1"/>
  <c r="G127" i="1"/>
  <c r="D127" i="1"/>
  <c r="C127" i="1"/>
  <c r="D126" i="1"/>
  <c r="C126" i="1"/>
  <c r="H126" i="1" s="1"/>
  <c r="D125" i="1"/>
  <c r="C125" i="1"/>
  <c r="H125" i="1" s="1"/>
  <c r="D124" i="1"/>
  <c r="C124" i="1"/>
  <c r="D123" i="1"/>
  <c r="C123" i="1"/>
  <c r="D122" i="1"/>
  <c r="C122"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3" i="1" s="1"/>
  <c r="H112" i="1"/>
  <c r="G112" i="1"/>
  <c r="D112" i="1"/>
  <c r="C112" i="1"/>
  <c r="H111" i="1"/>
  <c r="G111" i="1"/>
  <c r="D111" i="1"/>
  <c r="C111" i="1"/>
  <c r="H110" i="1"/>
  <c r="G110" i="1"/>
  <c r="D110" i="1"/>
  <c r="C110" i="1"/>
  <c r="H109" i="1"/>
  <c r="G109" i="1"/>
  <c r="D109" i="1"/>
  <c r="C109" i="1"/>
  <c r="D108" i="1"/>
  <c r="C108" i="1"/>
  <c r="H108" i="1" s="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D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G82" i="1"/>
  <c r="D82" i="1"/>
  <c r="C82" i="1"/>
  <c r="H82" i="1" s="1"/>
  <c r="D81" i="1"/>
  <c r="G81" i="1" s="1"/>
  <c r="C81" i="1"/>
  <c r="H80" i="1"/>
  <c r="G80" i="1"/>
  <c r="D80" i="1"/>
  <c r="C80"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H65" i="1"/>
  <c r="G65" i="1"/>
  <c r="D65" i="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68" i="9" l="1"/>
  <c r="B68" i="9" s="1"/>
  <c r="G641" i="1"/>
  <c r="E43" i="9"/>
  <c r="B43" i="9" s="1"/>
  <c r="F218" i="9"/>
  <c r="B218" i="9" s="1"/>
  <c r="H711" i="1"/>
  <c r="H710" i="1"/>
  <c r="E37" i="9"/>
  <c r="B37" i="9" s="1"/>
  <c r="H705" i="1"/>
  <c r="E30" i="9"/>
  <c r="B30" i="9" s="1"/>
  <c r="H670" i="1"/>
  <c r="H669" i="1"/>
  <c r="E29" i="9"/>
  <c r="B29" i="9" s="1"/>
  <c r="H649" i="1"/>
  <c r="H647" i="1"/>
  <c r="G647" i="1"/>
  <c r="B274" i="9"/>
  <c r="E26" i="9"/>
  <c r="B26" i="9" s="1"/>
  <c r="E283" i="9"/>
  <c r="B283" i="9" s="1"/>
  <c r="D412" i="1"/>
  <c r="H412" i="1" s="1"/>
  <c r="G405" i="1"/>
  <c r="G397" i="1"/>
  <c r="G398" i="1"/>
  <c r="H370" i="1"/>
  <c r="G371" i="1"/>
  <c r="G378" i="1"/>
  <c r="G379" i="1"/>
  <c r="G367" i="1"/>
  <c r="H364" i="1"/>
  <c r="G364" i="1"/>
  <c r="G365" i="1"/>
  <c r="F369" i="4"/>
  <c r="H359" i="1"/>
  <c r="H360" i="1"/>
  <c r="G359" i="1"/>
  <c r="G362" i="1"/>
  <c r="F364" i="4"/>
  <c r="D363" i="4"/>
  <c r="D350" i="4" s="1"/>
  <c r="H308" i="1"/>
  <c r="C306" i="1"/>
  <c r="G291" i="1"/>
  <c r="C413" i="1"/>
  <c r="H411" i="1"/>
  <c r="E643" i="4"/>
  <c r="D637" i="1" s="1"/>
  <c r="F644" i="4"/>
  <c r="E273" i="9"/>
  <c r="B273" i="9" s="1"/>
  <c r="G289" i="1"/>
  <c r="G411" i="1"/>
  <c r="C638" i="1"/>
  <c r="F417" i="4"/>
  <c r="H248" i="1"/>
  <c r="F252" i="4"/>
  <c r="F259" i="4"/>
  <c r="H257" i="1"/>
  <c r="H206" i="1"/>
  <c r="G209" i="1"/>
  <c r="G206" i="1"/>
  <c r="G207" i="1"/>
  <c r="G191" i="1"/>
  <c r="G190" i="1"/>
  <c r="G189" i="1"/>
  <c r="H188" i="1"/>
  <c r="G188" i="1"/>
  <c r="G187" i="1"/>
  <c r="G185" i="1"/>
  <c r="E45" i="9"/>
  <c r="B45" i="9" s="1"/>
  <c r="C184" i="1"/>
  <c r="H182" i="1"/>
  <c r="B220" i="9"/>
  <c r="F220" i="9"/>
  <c r="G182" i="1"/>
  <c r="H181" i="1"/>
  <c r="G181" i="1"/>
  <c r="E163" i="4"/>
  <c r="D159" i="1" s="1"/>
  <c r="H173" i="1"/>
  <c r="G180" i="1"/>
  <c r="B219" i="9"/>
  <c r="G173" i="1"/>
  <c r="E41" i="9"/>
  <c r="B41" i="9" s="1"/>
  <c r="F177" i="4"/>
  <c r="G170" i="1"/>
  <c r="G168" i="1"/>
  <c r="G1420" i="1"/>
  <c r="G1411" i="1"/>
  <c r="F114" i="6"/>
  <c r="D1408" i="1"/>
  <c r="G1408" i="1" s="1"/>
  <c r="H27" i="3"/>
  <c r="F115" i="6"/>
  <c r="C1409" i="1"/>
  <c r="G1409" i="1" s="1"/>
  <c r="G1461" i="1"/>
  <c r="E22" i="7"/>
  <c r="E5" i="7"/>
  <c r="C1436" i="1"/>
  <c r="G1454" i="1"/>
  <c r="G1576" i="1"/>
  <c r="G1579" i="1"/>
  <c r="H1577" i="1"/>
  <c r="G1565" i="1"/>
  <c r="H1565" i="1"/>
  <c r="H1535" i="1"/>
  <c r="G1535" i="1"/>
  <c r="H1525" i="1"/>
  <c r="G1525" i="1"/>
  <c r="D49" i="8"/>
  <c r="C1501" i="1"/>
  <c r="G1499" i="1"/>
  <c r="H1489" i="1"/>
  <c r="G1481" i="1"/>
  <c r="H1481" i="1"/>
  <c r="C1023" i="1"/>
  <c r="H1023" i="1" s="1"/>
  <c r="G1023" i="1"/>
  <c r="H1278" i="1"/>
  <c r="G1266" i="1"/>
  <c r="H1244" i="1"/>
  <c r="G1244" i="1"/>
  <c r="G1240" i="1"/>
  <c r="H1236" i="1"/>
  <c r="C1235" i="1"/>
  <c r="H1232" i="1"/>
  <c r="G1232" i="1"/>
  <c r="F250" i="5"/>
  <c r="E245" i="5"/>
  <c r="D1222" i="1" s="1"/>
  <c r="H1227" i="1"/>
  <c r="H1228" i="1"/>
  <c r="G1227" i="1"/>
  <c r="G1228" i="1"/>
  <c r="G1218" i="1"/>
  <c r="C1216" i="1"/>
  <c r="H1217" i="1"/>
  <c r="H1216" i="1"/>
  <c r="G1216" i="1"/>
  <c r="G1217" i="1"/>
  <c r="H1166" i="1"/>
  <c r="G1166" i="1"/>
  <c r="H1165" i="1"/>
  <c r="G1165" i="1"/>
  <c r="G1157" i="1"/>
  <c r="G1160" i="1"/>
  <c r="G1156" i="1"/>
  <c r="G1155" i="1"/>
  <c r="H1142" i="1"/>
  <c r="F164" i="5"/>
  <c r="H1144" i="1"/>
  <c r="E288" i="9"/>
  <c r="G1142" i="1"/>
  <c r="G1144" i="1"/>
  <c r="G1140" i="1"/>
  <c r="E284" i="9"/>
  <c r="B284" i="9" s="1"/>
  <c r="G1138" i="1"/>
  <c r="F146" i="5"/>
  <c r="E287" i="9"/>
  <c r="B287" i="9" s="1"/>
  <c r="G1124" i="1"/>
  <c r="G1137" i="1"/>
  <c r="C1030" i="1"/>
  <c r="H1025" i="1"/>
  <c r="H1018" i="1"/>
  <c r="F35" i="5"/>
  <c r="H1013" i="1"/>
  <c r="G1013" i="1"/>
  <c r="G1006" i="1"/>
  <c r="G1000" i="1"/>
  <c r="H998" i="1"/>
  <c r="G998" i="1"/>
  <c r="C997" i="1"/>
  <c r="H997" i="1" s="1"/>
  <c r="E12" i="5"/>
  <c r="D990" i="1" s="1"/>
  <c r="H999" i="1"/>
  <c r="G999" i="1"/>
  <c r="G996" i="1"/>
  <c r="D991" i="1"/>
  <c r="G991" i="1" s="1"/>
  <c r="F13" i="5"/>
  <c r="H993" i="1"/>
  <c r="F214" i="9"/>
  <c r="B214" i="9" s="1"/>
  <c r="C1048" i="1"/>
  <c r="H644" i="1"/>
  <c r="G644" i="1"/>
  <c r="H645" i="1"/>
  <c r="G645" i="1"/>
  <c r="F652" i="4"/>
  <c r="H165" i="1"/>
  <c r="G165" i="1"/>
  <c r="G166" i="1"/>
  <c r="F169" i="4"/>
  <c r="G164" i="1"/>
  <c r="H160" i="1"/>
  <c r="H163" i="1"/>
  <c r="F164" i="4"/>
  <c r="E40" i="9"/>
  <c r="B40" i="9" s="1"/>
  <c r="G160" i="1"/>
  <c r="G158" i="1"/>
  <c r="G157" i="1"/>
  <c r="G155" i="1"/>
  <c r="G154" i="1"/>
  <c r="H153" i="1"/>
  <c r="F153" i="4"/>
  <c r="G153" i="1"/>
  <c r="G152" i="1"/>
  <c r="D152" i="4"/>
  <c r="H20" i="9" s="1"/>
  <c r="C149" i="1"/>
  <c r="H135" i="1"/>
  <c r="G135" i="1"/>
  <c r="F139" i="4"/>
  <c r="H130" i="1"/>
  <c r="H132" i="1"/>
  <c r="F134" i="4"/>
  <c r="H131" i="1"/>
  <c r="G126" i="1"/>
  <c r="F128" i="4"/>
  <c r="H124" i="1"/>
  <c r="G124" i="1"/>
  <c r="G125" i="1"/>
  <c r="H123" i="1"/>
  <c r="G123" i="1"/>
  <c r="H122" i="1"/>
  <c r="F125" i="4"/>
  <c r="H121" i="1"/>
  <c r="D124" i="4"/>
  <c r="G121" i="1"/>
  <c r="G122" i="1"/>
  <c r="E106" i="4"/>
  <c r="D102" i="1" s="1"/>
  <c r="H102" i="1" s="1"/>
  <c r="F216" i="9"/>
  <c r="B216" i="9" s="1"/>
  <c r="F106" i="4"/>
  <c r="G102" i="1"/>
  <c r="G108" i="1"/>
  <c r="G113" i="1"/>
  <c r="E82" i="4"/>
  <c r="D78" i="1" s="1"/>
  <c r="F98" i="4"/>
  <c r="C94" i="1"/>
  <c r="D82" i="4"/>
  <c r="C78" i="1" s="1"/>
  <c r="H79" i="1"/>
  <c r="D79" i="1"/>
  <c r="G79" i="1" s="1"/>
  <c r="H81" i="1"/>
  <c r="F83" i="4"/>
  <c r="E50" i="4"/>
  <c r="D46" i="1" s="1"/>
  <c r="H46" i="1" s="1"/>
  <c r="G64" i="1"/>
  <c r="G66" i="1"/>
  <c r="F68" i="4"/>
  <c r="I1443" i="1"/>
  <c r="J1450" i="1"/>
  <c r="J1452" i="1"/>
  <c r="J1456" i="1"/>
  <c r="J1458" i="1"/>
  <c r="G1462" i="1"/>
  <c r="J1462" i="1"/>
  <c r="G1464" i="1"/>
  <c r="J1464" i="1"/>
  <c r="G1466" i="1"/>
  <c r="J1466" i="1"/>
  <c r="G1468" i="1"/>
  <c r="J1468" i="1"/>
  <c r="G1471" i="1"/>
  <c r="G1473" i="1"/>
  <c r="G1483" i="1"/>
  <c r="G1487" i="1"/>
  <c r="H1498" i="1"/>
  <c r="G1498" i="1"/>
  <c r="H1502" i="1"/>
  <c r="G1502" i="1"/>
  <c r="H1506" i="1"/>
  <c r="G1506" i="1"/>
  <c r="F351" i="4"/>
  <c r="E636" i="4"/>
  <c r="D630" i="1" s="1"/>
  <c r="J1440" i="1"/>
  <c r="J1442" i="1"/>
  <c r="J1444" i="1"/>
  <c r="H1445" i="1"/>
  <c r="G1446" i="1"/>
  <c r="I1446" i="1" s="1"/>
  <c r="G1448" i="1"/>
  <c r="I1448" i="1" s="1"/>
  <c r="G1450" i="1"/>
  <c r="I1450" i="1" s="1"/>
  <c r="G1452" i="1"/>
  <c r="I1452" i="1" s="1"/>
  <c r="G1456" i="1"/>
  <c r="I1456" i="1" s="1"/>
  <c r="G1458" i="1"/>
  <c r="I1458" i="1" s="1"/>
  <c r="G1459" i="1"/>
  <c r="I1459" i="1" s="1"/>
  <c r="J1459" i="1"/>
  <c r="H1460" i="1"/>
  <c r="H1476" i="1"/>
  <c r="G1477" i="1"/>
  <c r="I1477" i="1" s="1"/>
  <c r="J1477" i="1"/>
  <c r="H1478" i="1"/>
  <c r="G1479" i="1"/>
  <c r="I1479" i="1" s="1"/>
  <c r="J1479" i="1"/>
  <c r="G1495" i="1"/>
  <c r="H1510" i="1"/>
  <c r="G1510" i="1"/>
  <c r="H1522" i="1"/>
  <c r="G1522" i="1"/>
  <c r="G1440" i="1"/>
  <c r="I1440" i="1" s="1"/>
  <c r="G1442" i="1"/>
  <c r="I1442" i="1" s="1"/>
  <c r="G1444" i="1"/>
  <c r="I1444" i="1" s="1"/>
  <c r="H1462" i="1"/>
  <c r="I1463" i="1"/>
  <c r="H1464" i="1"/>
  <c r="I1465" i="1"/>
  <c r="H1466" i="1"/>
  <c r="I1467" i="1"/>
  <c r="H1468" i="1"/>
  <c r="H1471" i="1"/>
  <c r="G1472" i="1"/>
  <c r="I1472" i="1" s="1"/>
  <c r="J1472" i="1"/>
  <c r="H1473" i="1"/>
  <c r="G1474" i="1"/>
  <c r="I1474" i="1" s="1"/>
  <c r="J1474" i="1"/>
  <c r="H1475" i="1"/>
  <c r="H1482" i="1"/>
  <c r="G1482" i="1"/>
  <c r="H1486" i="1"/>
  <c r="G1486" i="1"/>
  <c r="H1490" i="1"/>
  <c r="G1490" i="1"/>
  <c r="H1514" i="1"/>
  <c r="G1514"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I1460" i="1"/>
  <c r="I1476" i="1"/>
  <c r="I1478" i="1"/>
  <c r="H1494" i="1"/>
  <c r="G1494" i="1"/>
  <c r="F299" i="4"/>
  <c r="D298" i="4"/>
  <c r="E350" i="4"/>
  <c r="D7" i="4"/>
  <c r="D163" i="4"/>
  <c r="D515" i="4"/>
  <c r="D567" i="4"/>
  <c r="D625" i="4"/>
  <c r="E237" i="5"/>
  <c r="F246" i="5"/>
  <c r="D245" i="5"/>
  <c r="E28" i="9"/>
  <c r="B28" i="9" s="1"/>
  <c r="E44" i="9"/>
  <c r="B44" i="9" s="1"/>
  <c r="B50" i="9"/>
  <c r="D643" i="4"/>
  <c r="H286" i="9"/>
  <c r="E87" i="5"/>
  <c r="G291" i="9"/>
  <c r="E291" i="9" s="1"/>
  <c r="B291" i="9" s="1"/>
  <c r="F190" i="5"/>
  <c r="F5" i="6"/>
  <c r="D133" i="4"/>
  <c r="D215" i="4"/>
  <c r="D263" i="4"/>
  <c r="D459" i="4"/>
  <c r="D529" i="4"/>
  <c r="D593" i="4"/>
  <c r="F119" i="5"/>
  <c r="D118" i="5"/>
  <c r="D177" i="5"/>
  <c r="F180" i="5"/>
  <c r="D238" i="5"/>
  <c r="D89" i="6"/>
  <c r="E36" i="9"/>
  <c r="B36" i="9" s="1"/>
  <c r="B42" i="9"/>
  <c r="G20" i="9"/>
  <c r="D196" i="4"/>
  <c r="D12" i="5"/>
  <c r="D7" i="5" s="1"/>
  <c r="H289" i="9"/>
  <c r="E176" i="5"/>
  <c r="E141" i="6"/>
  <c r="G163" i="9"/>
  <c r="E163" i="9" s="1"/>
  <c r="B163" i="9" s="1"/>
  <c r="B22" i="9"/>
  <c r="E32" i="9"/>
  <c r="B32" i="9" s="1"/>
  <c r="B38" i="9"/>
  <c r="E48" i="9"/>
  <c r="B48" i="9" s="1"/>
  <c r="B149" i="9"/>
  <c r="B157" i="9"/>
  <c r="G161" i="9"/>
  <c r="E161" i="9" s="1"/>
  <c r="B161" i="9" s="1"/>
  <c r="D69" i="5"/>
  <c r="D206" i="5"/>
  <c r="D35" i="6"/>
  <c r="D129" i="6"/>
  <c r="M212" i="9"/>
  <c r="L212" i="9"/>
  <c r="F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I10" i="9"/>
  <c r="B61" i="9"/>
  <c r="E71" i="9"/>
  <c r="B71" i="9" s="1"/>
  <c r="B77" i="9"/>
  <c r="B85" i="9"/>
  <c r="B93" i="9"/>
  <c r="B101" i="9"/>
  <c r="B109" i="9"/>
  <c r="B117" i="9"/>
  <c r="B125" i="9"/>
  <c r="B133" i="9"/>
  <c r="B141" i="9"/>
  <c r="E147" i="9"/>
  <c r="B147" i="9" s="1"/>
  <c r="E155" i="9"/>
  <c r="B155" i="9" s="1"/>
  <c r="E286" i="9"/>
  <c r="B286" i="9" s="1"/>
  <c r="D42" i="8"/>
  <c r="B57" i="9"/>
  <c r="E67" i="9"/>
  <c r="B67" i="9" s="1"/>
  <c r="G160" i="9"/>
  <c r="E160" i="9" s="1"/>
  <c r="B160" i="9" s="1"/>
  <c r="G162" i="9"/>
  <c r="E162" i="9" s="1"/>
  <c r="B162" i="9" s="1"/>
  <c r="G164" i="9"/>
  <c r="E164" i="9" s="1"/>
  <c r="B164" i="9" s="1"/>
  <c r="F213" i="9"/>
  <c r="B213" i="9" s="1"/>
  <c r="F221" i="9"/>
  <c r="B221" i="9" s="1"/>
  <c r="B226" i="9"/>
  <c r="F229" i="9"/>
  <c r="B229" i="9" s="1"/>
  <c r="B234" i="9"/>
  <c r="F237" i="9"/>
  <c r="B237" i="9" s="1"/>
  <c r="B242" i="9"/>
  <c r="F245" i="9"/>
  <c r="B245" i="9" s="1"/>
  <c r="F253" i="9"/>
  <c r="B253" i="9" s="1"/>
  <c r="F261" i="9"/>
  <c r="B261" i="9" s="1"/>
  <c r="B212" i="9"/>
  <c r="B255" i="9"/>
  <c r="B256" i="9"/>
  <c r="B263" i="9"/>
  <c r="B264" i="9"/>
  <c r="B271" i="9"/>
  <c r="E281" i="9"/>
  <c r="B281" i="9" s="1"/>
  <c r="B288" i="9"/>
  <c r="E290" i="9"/>
  <c r="B290" i="9" s="1"/>
  <c r="F217" i="9"/>
  <c r="B217" i="9" s="1"/>
  <c r="E225" i="9"/>
  <c r="B225" i="9" s="1"/>
  <c r="B230" i="9"/>
  <c r="F233" i="9"/>
  <c r="B233" i="9" s="1"/>
  <c r="B238" i="9"/>
  <c r="F241" i="9"/>
  <c r="B241" i="9" s="1"/>
  <c r="B246" i="9"/>
  <c r="F249" i="9"/>
  <c r="B249" i="9" s="1"/>
  <c r="F257" i="9"/>
  <c r="B257" i="9" s="1"/>
  <c r="F265" i="9"/>
  <c r="B265" i="9" s="1"/>
  <c r="G412" i="1" l="1"/>
  <c r="F363" i="4"/>
  <c r="C358" i="1"/>
  <c r="H306" i="1"/>
  <c r="G306" i="1"/>
  <c r="H413" i="1"/>
  <c r="G413" i="1"/>
  <c r="H638" i="1"/>
  <c r="G638" i="1"/>
  <c r="H184" i="1"/>
  <c r="G184" i="1"/>
  <c r="E151" i="4"/>
  <c r="D147" i="1" s="1"/>
  <c r="H1408" i="1"/>
  <c r="H1409" i="1"/>
  <c r="G1436" i="1"/>
  <c r="I29" i="3"/>
  <c r="D1436" i="1"/>
  <c r="H1436" i="1" s="1"/>
  <c r="G297" i="9"/>
  <c r="E297" i="9" s="1"/>
  <c r="B297" i="9" s="1"/>
  <c r="D1453" i="1"/>
  <c r="I30" i="3"/>
  <c r="D43" i="8"/>
  <c r="K1432" i="9" s="1"/>
  <c r="C1524" i="1"/>
  <c r="G1501" i="1"/>
  <c r="H1501" i="1"/>
  <c r="H1235" i="1"/>
  <c r="G1235" i="1"/>
  <c r="H1030" i="1"/>
  <c r="G1030" i="1"/>
  <c r="G997" i="1"/>
  <c r="E7" i="5"/>
  <c r="I20" i="3" s="1"/>
  <c r="H991" i="1"/>
  <c r="G1048" i="1"/>
  <c r="H1048" i="1"/>
  <c r="E20" i="9"/>
  <c r="B20" i="9" s="1"/>
  <c r="H149" i="1"/>
  <c r="G149" i="1"/>
  <c r="C148" i="1"/>
  <c r="F152" i="4"/>
  <c r="F124" i="4"/>
  <c r="C120" i="1"/>
  <c r="H78" i="1"/>
  <c r="F82" i="4"/>
  <c r="G78" i="1"/>
  <c r="H94" i="1"/>
  <c r="G94" i="1"/>
  <c r="E6" i="4"/>
  <c r="F50" i="4"/>
  <c r="G46" i="1"/>
  <c r="B191" i="9"/>
  <c r="G292" i="9"/>
  <c r="E292" i="9" s="1"/>
  <c r="B292" i="9" s="1"/>
  <c r="F206" i="5"/>
  <c r="C1183" i="1"/>
  <c r="E175" i="5"/>
  <c r="D1152" i="1" s="1"/>
  <c r="I22" i="3"/>
  <c r="D1153" i="1"/>
  <c r="G289" i="9"/>
  <c r="E289" i="9" s="1"/>
  <c r="B289" i="9" s="1"/>
  <c r="F177" i="5"/>
  <c r="D176" i="5"/>
  <c r="C1154" i="1"/>
  <c r="F593" i="4"/>
  <c r="C587" i="1"/>
  <c r="F215" i="4"/>
  <c r="C211" i="1"/>
  <c r="F515" i="4"/>
  <c r="C509" i="1"/>
  <c r="D407" i="4"/>
  <c r="F298" i="4"/>
  <c r="C293" i="1"/>
  <c r="I1468" i="1"/>
  <c r="I1464" i="1"/>
  <c r="D68" i="5"/>
  <c r="D6" i="5" s="1"/>
  <c r="F69" i="5"/>
  <c r="C1047" i="1"/>
  <c r="F89" i="6"/>
  <c r="C1383" i="1"/>
  <c r="F118" i="5"/>
  <c r="C1096" i="1"/>
  <c r="D528" i="4"/>
  <c r="F529" i="4"/>
  <c r="C523" i="1"/>
  <c r="F133" i="4"/>
  <c r="C129" i="1"/>
  <c r="F643" i="4"/>
  <c r="C637" i="1"/>
  <c r="I23" i="3"/>
  <c r="D1214" i="1"/>
  <c r="F163" i="4"/>
  <c r="D151" i="4"/>
  <c r="C159" i="1"/>
  <c r="D408" i="4"/>
  <c r="F350" i="4"/>
  <c r="C345" i="1"/>
  <c r="I1473" i="1"/>
  <c r="F129" i="6"/>
  <c r="C1423" i="1"/>
  <c r="H20" i="3"/>
  <c r="C985" i="1"/>
  <c r="F12" i="5"/>
  <c r="C990" i="1"/>
  <c r="F238" i="5"/>
  <c r="D237" i="5"/>
  <c r="C1215" i="1"/>
  <c r="D420" i="4"/>
  <c r="F459" i="4"/>
  <c r="C453" i="1"/>
  <c r="E296" i="9"/>
  <c r="I10" i="3" s="1"/>
  <c r="F625" i="4"/>
  <c r="C619" i="1"/>
  <c r="F7" i="4"/>
  <c r="D6" i="4"/>
  <c r="C3" i="1"/>
  <c r="I1471" i="1"/>
  <c r="I1466" i="1"/>
  <c r="I1462" i="1"/>
  <c r="I34" i="3"/>
  <c r="C1517" i="1"/>
  <c r="H25" i="3"/>
  <c r="F35" i="6"/>
  <c r="C1329" i="1"/>
  <c r="I28" i="3"/>
  <c r="D1435" i="1"/>
  <c r="F196" i="4"/>
  <c r="C192" i="1"/>
  <c r="F263" i="4"/>
  <c r="C259" i="1"/>
  <c r="D141" i="6"/>
  <c r="E68" i="5"/>
  <c r="D1065" i="1"/>
  <c r="F245" i="5"/>
  <c r="C1222" i="1"/>
  <c r="F567" i="4"/>
  <c r="C561" i="1"/>
  <c r="E408" i="4"/>
  <c r="D403" i="1" s="1"/>
  <c r="D345" i="1"/>
  <c r="E407" i="4"/>
  <c r="D402" i="1" s="1"/>
  <c r="G358" i="1" l="1"/>
  <c r="H358" i="1"/>
  <c r="E289" i="4"/>
  <c r="E413" i="4" s="1"/>
  <c r="E640" i="4" s="1"/>
  <c r="I17" i="3"/>
  <c r="G1453" i="1"/>
  <c r="H1453" i="1"/>
  <c r="G295" i="9"/>
  <c r="E295" i="9" s="1"/>
  <c r="B295" i="9" s="1"/>
  <c r="I35" i="3"/>
  <c r="C1518" i="1"/>
  <c r="H1524" i="1"/>
  <c r="G1524" i="1"/>
  <c r="G294" i="9"/>
  <c r="E294" i="9" s="1"/>
  <c r="B294" i="9" s="1"/>
  <c r="D985" i="1"/>
  <c r="H985" i="1" s="1"/>
  <c r="F7" i="5"/>
  <c r="E19" i="9"/>
  <c r="H148" i="1"/>
  <c r="G148" i="1"/>
  <c r="H120" i="1"/>
  <c r="G120" i="1"/>
  <c r="D2" i="1"/>
  <c r="E412" i="4"/>
  <c r="I16" i="3"/>
  <c r="H1222" i="1"/>
  <c r="G1222" i="1"/>
  <c r="H28" i="3"/>
  <c r="F141" i="6"/>
  <c r="C1435" i="1"/>
  <c r="H619" i="1"/>
  <c r="G619" i="1"/>
  <c r="H453" i="1"/>
  <c r="G453" i="1"/>
  <c r="F237" i="5"/>
  <c r="H23" i="3"/>
  <c r="C1214" i="1"/>
  <c r="H1423" i="1"/>
  <c r="G1423" i="1"/>
  <c r="H129" i="1"/>
  <c r="G129" i="1"/>
  <c r="D636" i="4"/>
  <c r="F528" i="4"/>
  <c r="C522" i="1"/>
  <c r="F407" i="4"/>
  <c r="C402" i="1"/>
  <c r="F176" i="5"/>
  <c r="D175" i="5"/>
  <c r="G276" i="9" s="1"/>
  <c r="H22" i="3"/>
  <c r="C1153" i="1"/>
  <c r="H1183" i="1"/>
  <c r="G1183" i="1"/>
  <c r="I21" i="3"/>
  <c r="D1046" i="1"/>
  <c r="H1215" i="1"/>
  <c r="G1215" i="1"/>
  <c r="C984" i="1"/>
  <c r="H345" i="1"/>
  <c r="G345" i="1"/>
  <c r="H1383" i="1"/>
  <c r="G1383" i="1"/>
  <c r="F68" i="5"/>
  <c r="H21" i="3"/>
  <c r="C1046" i="1"/>
  <c r="H211" i="1"/>
  <c r="G211" i="1"/>
  <c r="H1154" i="1"/>
  <c r="G1154" i="1"/>
  <c r="H259" i="1"/>
  <c r="G259" i="1"/>
  <c r="E6" i="5"/>
  <c r="G3" i="1"/>
  <c r="H3" i="1"/>
  <c r="F408" i="4"/>
  <c r="C403" i="1"/>
  <c r="H159" i="1"/>
  <c r="G159" i="1"/>
  <c r="H1096" i="1"/>
  <c r="G1096" i="1"/>
  <c r="H1047" i="1"/>
  <c r="G1047" i="1"/>
  <c r="H509" i="1"/>
  <c r="G509" i="1"/>
  <c r="H587" i="1"/>
  <c r="G587" i="1"/>
  <c r="H561" i="1"/>
  <c r="G561" i="1"/>
  <c r="H1065" i="1"/>
  <c r="G1065" i="1"/>
  <c r="H192" i="1"/>
  <c r="G192" i="1"/>
  <c r="H1329" i="1"/>
  <c r="G1329" i="1"/>
  <c r="H9" i="3"/>
  <c r="G1517" i="1"/>
  <c r="H1517" i="1"/>
  <c r="F6" i="4"/>
  <c r="H16" i="3"/>
  <c r="D412" i="4"/>
  <c r="C2" i="1"/>
  <c r="F420" i="4"/>
  <c r="D635" i="4"/>
  <c r="C414" i="1"/>
  <c r="H990" i="1"/>
  <c r="G990" i="1"/>
  <c r="H17" i="3"/>
  <c r="D289" i="4"/>
  <c r="F151" i="4"/>
  <c r="C147" i="1"/>
  <c r="H637" i="1"/>
  <c r="G637" i="1"/>
  <c r="H523" i="1"/>
  <c r="G523" i="1"/>
  <c r="H293" i="1"/>
  <c r="G293" i="1"/>
  <c r="G299" i="9"/>
  <c r="E299" i="9" s="1"/>
  <c r="E290" i="4" l="1"/>
  <c r="D286" i="1" s="1"/>
  <c r="E414" i="4"/>
  <c r="D409" i="1" s="1"/>
  <c r="E291" i="4"/>
  <c r="D287" i="1" s="1"/>
  <c r="D408" i="1"/>
  <c r="D285" i="1"/>
  <c r="H1518" i="1"/>
  <c r="G1518" i="1"/>
  <c r="H11" i="3"/>
  <c r="N3" i="9" s="1"/>
  <c r="E293" i="9"/>
  <c r="G282" i="9"/>
  <c r="E282" i="9" s="1"/>
  <c r="B282" i="9" s="1"/>
  <c r="G985" i="1"/>
  <c r="F6" i="5"/>
  <c r="D407" i="1"/>
  <c r="E639" i="4"/>
  <c r="D633" i="1" s="1"/>
  <c r="E415" i="4"/>
  <c r="D410" i="1" s="1"/>
  <c r="D413" i="4"/>
  <c r="D414" i="4" s="1"/>
  <c r="D291" i="4"/>
  <c r="F289" i="4"/>
  <c r="C285" i="1"/>
  <c r="H414" i="1"/>
  <c r="G414" i="1"/>
  <c r="D639" i="4"/>
  <c r="F412" i="4"/>
  <c r="C407" i="1"/>
  <c r="D634" i="1"/>
  <c r="H1214" i="1"/>
  <c r="G1214" i="1"/>
  <c r="F635" i="4"/>
  <c r="C629" i="1"/>
  <c r="D290" i="4"/>
  <c r="H403" i="1"/>
  <c r="G403" i="1"/>
  <c r="H276" i="9"/>
  <c r="E276" i="9" s="1"/>
  <c r="D984" i="1"/>
  <c r="G984" i="1" s="1"/>
  <c r="H1046" i="1"/>
  <c r="G1046" i="1"/>
  <c r="H1153" i="1"/>
  <c r="G1153" i="1"/>
  <c r="H402" i="1"/>
  <c r="G402" i="1"/>
  <c r="F636" i="4"/>
  <c r="C630" i="1"/>
  <c r="H147" i="1"/>
  <c r="G147" i="1"/>
  <c r="E298" i="9"/>
  <c r="I9" i="3" s="1"/>
  <c r="B299" i="9"/>
  <c r="H2" i="1"/>
  <c r="G2" i="1"/>
  <c r="K3" i="9"/>
  <c r="H984" i="1"/>
  <c r="F175" i="5"/>
  <c r="C1152" i="1"/>
  <c r="H522" i="1"/>
  <c r="G522" i="1"/>
  <c r="H1435" i="1"/>
  <c r="G1435" i="1"/>
  <c r="E642" i="4" l="1"/>
  <c r="I11" i="3"/>
  <c r="E641" i="4"/>
  <c r="H285" i="1"/>
  <c r="G285" i="1"/>
  <c r="H1152" i="1"/>
  <c r="G1152" i="1"/>
  <c r="H8" i="3"/>
  <c r="E275" i="9"/>
  <c r="B276" i="9"/>
  <c r="F290" i="4"/>
  <c r="C286" i="1"/>
  <c r="D636" i="1"/>
  <c r="F639" i="4"/>
  <c r="C633" i="1"/>
  <c r="H407" i="1"/>
  <c r="G407" i="1"/>
  <c r="F291" i="4"/>
  <c r="C287" i="1"/>
  <c r="F414" i="4"/>
  <c r="C409" i="1"/>
  <c r="H629" i="1"/>
  <c r="G629" i="1"/>
  <c r="H630" i="1"/>
  <c r="G630" i="1"/>
  <c r="D640" i="4"/>
  <c r="D415" i="4"/>
  <c r="F413" i="4"/>
  <c r="C408" i="1"/>
  <c r="E645" i="4" l="1"/>
  <c r="I18" i="3" s="1"/>
  <c r="E646" i="4"/>
  <c r="D640" i="1" s="1"/>
  <c r="D635" i="1"/>
  <c r="D642" i="4"/>
  <c r="F640" i="4"/>
  <c r="C634" i="1"/>
  <c r="H287" i="1"/>
  <c r="G287" i="1"/>
  <c r="H633" i="1"/>
  <c r="G633" i="1"/>
  <c r="H408" i="1"/>
  <c r="G408" i="1"/>
  <c r="H286" i="1"/>
  <c r="G286" i="1"/>
  <c r="M3" i="9"/>
  <c r="I8" i="3"/>
  <c r="H409" i="1"/>
  <c r="G409" i="1"/>
  <c r="D641" i="4"/>
  <c r="F415" i="4"/>
  <c r="C410" i="1"/>
  <c r="D639" i="1" l="1"/>
  <c r="I19" i="3"/>
  <c r="H634" i="1"/>
  <c r="G634" i="1"/>
  <c r="H410" i="1"/>
  <c r="G410" i="1"/>
  <c r="F641" i="4"/>
  <c r="D645" i="4"/>
  <c r="C635" i="1"/>
  <c r="D646" i="4"/>
  <c r="F642" i="4"/>
  <c r="C636" i="1"/>
  <c r="H19" i="3" l="1"/>
  <c r="F646" i="4"/>
  <c r="C640" i="1"/>
  <c r="H635" i="1"/>
  <c r="G635" i="1"/>
  <c r="H636" i="1"/>
  <c r="G636" i="1"/>
  <c r="F645" i="4"/>
  <c r="H18" i="3"/>
  <c r="C639" i="1"/>
  <c r="H640" i="1" l="1"/>
  <c r="G640" i="1"/>
  <c r="H639" i="1"/>
  <c r="G639" i="1"/>
  <c r="H7" i="3"/>
  <c r="J3" i="9" l="1"/>
  <c r="I7" i="3"/>
  <c r="M272" i="9" l="1"/>
  <c r="L272" i="9"/>
  <c r="H18" i="9"/>
  <c r="I17" i="9"/>
  <c r="J11" i="9"/>
  <c r="I8" i="9"/>
  <c r="K10" i="9"/>
  <c r="J7" i="9"/>
  <c r="G16" i="9"/>
  <c r="K6" i="9"/>
  <c r="G18" i="9"/>
  <c r="M15" i="9"/>
  <c r="I12" i="9"/>
  <c r="I5" i="9"/>
  <c r="K11" i="9"/>
  <c r="H16" i="9"/>
  <c r="J5" i="9"/>
  <c r="L16" i="9"/>
  <c r="K9" i="9"/>
  <c r="L15" i="9"/>
  <c r="K7" i="9"/>
  <c r="J12" i="9"/>
  <c r="J17" i="9"/>
  <c r="I6" i="9"/>
  <c r="K12" i="9"/>
  <c r="G17" i="9"/>
  <c r="K5" i="9"/>
  <c r="J10" i="9"/>
  <c r="M16" i="9"/>
  <c r="J8" i="9"/>
  <c r="I13" i="9"/>
  <c r="K8" i="9"/>
  <c r="J13" i="9"/>
  <c r="J6" i="9"/>
  <c r="I11" i="9"/>
  <c r="H17" i="9"/>
  <c r="I9" i="9"/>
  <c r="G15" i="9"/>
  <c r="J9" i="9"/>
  <c r="H15" i="9"/>
  <c r="I7" i="9"/>
  <c r="K13" i="9"/>
  <c r="F15" i="9" l="1"/>
  <c r="E18" i="9"/>
  <c r="B18" i="9" s="1"/>
  <c r="E10" i="9"/>
  <c r="B10" i="9" s="1"/>
  <c r="F272" i="9"/>
  <c r="B272" i="9" s="1"/>
  <c r="E7" i="9"/>
  <c r="B7" i="9" s="1"/>
  <c r="E9" i="9"/>
  <c r="B9" i="9" s="1"/>
  <c r="E6" i="9"/>
  <c r="B6" i="9" s="1"/>
  <c r="E11" i="9"/>
  <c r="B11" i="9" s="1"/>
  <c r="E13" i="9"/>
  <c r="B13" i="9" s="1"/>
  <c r="E15" i="9"/>
  <c r="E17" i="9"/>
  <c r="B17" i="9" s="1"/>
  <c r="F16" i="9"/>
  <c r="E5" i="9"/>
  <c r="E8" i="9"/>
  <c r="B8" i="9" s="1"/>
  <c r="E12" i="9"/>
  <c r="B12" i="9" s="1"/>
  <c r="E16" i="9"/>
  <c r="F14" i="9" l="1"/>
  <c r="F19" i="9"/>
  <c r="B5" i="9"/>
  <c r="E4" i="9"/>
  <c r="B16" i="9"/>
  <c r="B15"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<sst xmlns="http://schemas.openxmlformats.org/spreadsheetml/2006/main" count="4313" uniqueCount="3393">
  <si>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</si>
  <si>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</si>
  <si>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</si>
  <si>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</si>
  <si>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</si>
  <si>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</si>
  <si>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</si>
  <si>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</si>
  <si>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</si>
  <si>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</si>
  <si>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</si>
  <si>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</si>
  <si>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</si>
  <si>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</si>
  <si>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</si>
  <si>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</si>
  <si>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</si>
  <si>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</si>
  <si>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</si>
  <si>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</si>
  <si>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</si>
  <si>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</si>
  <si>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</si>
  <si>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</si>
  <si>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</si>
  <si>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</si>
  <si>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</si>
  <si>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</si>
  <si>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</si>
  <si>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</si>
  <si>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</si>
  <si>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BRDA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</si>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</sst>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9602898</v>
      </c>
      <c r="D2" s="6">
        <f>'PR-RAS'!E6</f>
        <v>10434008.860000001</v>
      </c>
      <c r="E2" s="6">
        <v>0</v>
      </c>
      <c r="F2" s="6">
        <v>0</v>
      </c>
      <c r="G2" s="7">
        <f t="shared" ref="G2:G264" si="0">(B2/1000)*(C2*1+D2*2)</f>
        <v>30470.915720000005</v>
      </c>
      <c r="H2" s="7">
        <f t="shared" ref="H2:H264" si="1">ABS(C2-ROUND(C2,0))+ABS(D2-ROUND(D2,0))</f>
        <v>0.1399999987334013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7805125</v>
      </c>
      <c r="D46" s="1">
        <f>'PR-RAS'!E50</f>
        <v>8358004.3500000006</v>
      </c>
      <c r="E46" s="1">
        <v>0</v>
      </c>
      <c r="F46" s="1">
        <v>0</v>
      </c>
      <c r="G46" s="2">
        <f t="shared" si="0"/>
        <v>1103451.0165000001</v>
      </c>
      <c r="H46" s="2">
        <f t="shared" si="1"/>
        <v>0.35000000055879354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7805125</v>
      </c>
      <c r="D64" s="1">
        <f>'PR-RAS'!E68</f>
        <v>8358004.3500000006</v>
      </c>
      <c r="E64" s="1">
        <v>0</v>
      </c>
      <c r="F64" s="1">
        <v>0</v>
      </c>
      <c r="G64" s="2">
        <f t="shared" si="0"/>
        <v>1544831.4231000002</v>
      </c>
      <c r="H64" s="2">
        <f t="shared" si="1"/>
        <v>0.35000000055879354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7737018</v>
      </c>
      <c r="D65" s="1">
        <f>'PR-RAS'!E69</f>
        <v>8324787.6500000004</v>
      </c>
      <c r="E65" s="1">
        <v>0</v>
      </c>
      <c r="F65" s="1">
        <v>0</v>
      </c>
      <c r="G65" s="2">
        <f t="shared" si="0"/>
        <v>1560741.9712</v>
      </c>
      <c r="H65" s="2">
        <f t="shared" si="1"/>
        <v>0.34999999962747097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68107</v>
      </c>
      <c r="D66" s="1">
        <f>'PR-RAS'!E70</f>
        <v>33216.699999999997</v>
      </c>
      <c r="E66" s="1">
        <v>0</v>
      </c>
      <c r="F66" s="1">
        <v>0</v>
      </c>
      <c r="G66" s="2">
        <f t="shared" si="0"/>
        <v>8745.1260000000002</v>
      </c>
      <c r="H66" s="2">
        <f t="shared" si="1"/>
        <v>0.30000000000291038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2811</v>
      </c>
      <c r="D78" s="1">
        <f>'PR-RAS'!E82</f>
        <v>75.849999999999994</v>
      </c>
      <c r="E78" s="1">
        <v>0</v>
      </c>
      <c r="F78" s="1">
        <v>0</v>
      </c>
      <c r="G78" s="2">
        <f t="shared" si="0"/>
        <v>228.12789999999998</v>
      </c>
      <c r="H78" s="2">
        <f t="shared" si="1"/>
        <v>0.15000000000000568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1793</v>
      </c>
      <c r="D79" s="1">
        <f>'PR-RAS'!E83</f>
        <v>0.19</v>
      </c>
      <c r="E79" s="1">
        <v>0</v>
      </c>
      <c r="F79" s="1">
        <v>0</v>
      </c>
      <c r="G79" s="2">
        <f t="shared" si="0"/>
        <v>139.88364000000001</v>
      </c>
      <c r="H79" s="2">
        <f t="shared" si="1"/>
        <v>0.19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v>
      </c>
      <c r="D81" s="1">
        <f>'PR-RAS'!E85</f>
        <v>0.19</v>
      </c>
      <c r="E81" s="1">
        <v>0</v>
      </c>
      <c r="F81" s="1">
        <v>0</v>
      </c>
      <c r="G81" s="2">
        <f t="shared" si="0"/>
        <v>0.19039999999999999</v>
      </c>
      <c r="H81" s="2">
        <f t="shared" si="1"/>
        <v>0.19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1791</v>
      </c>
      <c r="D82" s="1">
        <f>'PR-RAS'!E86</f>
        <v>0</v>
      </c>
      <c r="E82" s="1">
        <v>0</v>
      </c>
      <c r="F82" s="1">
        <v>0</v>
      </c>
      <c r="G82" s="2">
        <f t="shared" si="0"/>
        <v>145.071</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1018</v>
      </c>
      <c r="D94" s="1">
        <f>'PR-RAS'!E98</f>
        <v>75.66</v>
      </c>
      <c r="E94" s="1">
        <v>0</v>
      </c>
      <c r="F94" s="1">
        <v>0</v>
      </c>
      <c r="G94" s="2">
        <f t="shared" si="0"/>
        <v>108.74675999999999</v>
      </c>
      <c r="H94" s="2">
        <f t="shared" si="1"/>
        <v>0.34000000000000341</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1018</v>
      </c>
      <c r="D96" s="1">
        <f>'PR-RAS'!E100</f>
        <v>75.66</v>
      </c>
      <c r="E96" s="1">
        <v>0</v>
      </c>
      <c r="F96" s="1">
        <v>0</v>
      </c>
      <c r="G96" s="2">
        <f t="shared" si="0"/>
        <v>111.08539999999999</v>
      </c>
      <c r="H96" s="2">
        <f t="shared" si="1"/>
        <v>0.34000000000000341</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359084</v>
      </c>
      <c r="D102" s="1">
        <f>'PR-RAS'!E106</f>
        <v>427184.02</v>
      </c>
      <c r="E102" s="1">
        <v>0</v>
      </c>
      <c r="F102" s="1">
        <v>0</v>
      </c>
      <c r="G102" s="2">
        <f t="shared" si="0"/>
        <v>122558.65604000002</v>
      </c>
      <c r="H102" s="2">
        <f t="shared" si="1"/>
        <v>2.0000000018626451E-2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359084</v>
      </c>
      <c r="D108" s="1">
        <f>'PR-RAS'!E112</f>
        <v>427184.02</v>
      </c>
      <c r="E108" s="1">
        <v>0</v>
      </c>
      <c r="F108" s="1">
        <v>0</v>
      </c>
      <c r="G108" s="2">
        <f t="shared" si="0"/>
        <v>129839.36828</v>
      </c>
      <c r="H108" s="2">
        <f t="shared" si="1"/>
        <v>2.0000000018626451E-2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359084</v>
      </c>
      <c r="D113" s="1">
        <f>'PR-RAS'!E117</f>
        <v>427184.02</v>
      </c>
      <c r="E113" s="1">
        <v>0</v>
      </c>
      <c r="F113" s="1">
        <v>0</v>
      </c>
      <c r="G113" s="2">
        <f t="shared" si="0"/>
        <v>135906.62848000001</v>
      </c>
      <c r="H113" s="2">
        <f t="shared" si="1"/>
        <v>2.0000000018626451E-2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27814</v>
      </c>
      <c r="D120" s="1">
        <f>'PR-RAS'!E124</f>
        <v>88363.75</v>
      </c>
      <c r="E120" s="1">
        <v>0</v>
      </c>
      <c r="F120" s="1">
        <v>0</v>
      </c>
      <c r="G120" s="2">
        <f t="shared" si="0"/>
        <v>24340.4385</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13800</v>
      </c>
      <c r="D121" s="1">
        <f>'PR-RAS'!E125</f>
        <v>65950</v>
      </c>
      <c r="E121" s="1">
        <v>0</v>
      </c>
      <c r="F121" s="1">
        <v>0</v>
      </c>
      <c r="G121" s="2">
        <f t="shared" si="0"/>
        <v>17484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1079</v>
      </c>
      <c r="D122" s="1">
        <f>'PR-RAS'!E126</f>
        <v>1750</v>
      </c>
      <c r="E122" s="1">
        <v>0</v>
      </c>
      <c r="F122" s="1">
        <v>0</v>
      </c>
      <c r="G122" s="2">
        <f t="shared" si="0"/>
        <v>554.05899999999997</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12721</v>
      </c>
      <c r="D123" s="1">
        <f>'PR-RAS'!E127</f>
        <v>64200</v>
      </c>
      <c r="E123" s="1">
        <v>0</v>
      </c>
      <c r="F123" s="1">
        <v>0</v>
      </c>
      <c r="G123" s="2">
        <f t="shared" si="0"/>
        <v>17216.761999999999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14014</v>
      </c>
      <c r="D124" s="1">
        <f>'PR-RAS'!E128</f>
        <v>22413.75</v>
      </c>
      <c r="E124" s="1">
        <v>0</v>
      </c>
      <c r="F124" s="1">
        <v>0</v>
      </c>
      <c r="G124" s="2">
        <f t="shared" si="0"/>
        <v>7237.5045</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8314</v>
      </c>
      <c r="D125" s="1">
        <f>'PR-RAS'!E129</f>
        <v>5895</v>
      </c>
      <c r="E125" s="1">
        <v>0</v>
      </c>
      <c r="F125" s="1">
        <v>0</v>
      </c>
      <c r="G125" s="2">
        <f t="shared" si="0"/>
        <v>2492.8960000000002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5700</v>
      </c>
      <c r="D126" s="1">
        <f>'PR-RAS'!E130</f>
        <v>16518.75</v>
      </c>
      <c r="E126" s="1">
        <v>0</v>
      </c>
      <c r="F126" s="1">
        <v>0</v>
      </c>
      <c r="G126" s="2">
        <f t="shared" si="0"/>
        <v>4842.1875</v>
      </c>
      <c r="H126" s="2">
        <f t="shared" si="1"/>
        <v>0.25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1403282</v>
      </c>
      <c r="D129" s="1">
        <f>'PR-RAS'!E133</f>
        <v>1558531.6300000001</v>
      </c>
      <c r="E129" s="1">
        <v>0</v>
      </c>
      <c r="F129" s="1">
        <v>0</v>
      </c>
      <c r="G129" s="2">
        <f t="shared" si="0"/>
        <v>578604.19328000001</v>
      </c>
      <c r="H129" s="2">
        <f t="shared" si="1"/>
        <v>0.36999999987892807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1403282</v>
      </c>
      <c r="D130" s="1">
        <f>'PR-RAS'!E134</f>
        <v>1558531.6300000001</v>
      </c>
      <c r="E130" s="1">
        <v>0</v>
      </c>
      <c r="F130" s="1">
        <v>0</v>
      </c>
      <c r="G130" s="2">
        <f t="shared" si="0"/>
        <v>583124.53853999998</v>
      </c>
      <c r="H130" s="2">
        <f t="shared" si="1"/>
        <v>0.36999999987892807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1300781</v>
      </c>
      <c r="D131" s="1">
        <f>'PR-RAS'!E135</f>
        <v>1406719.57</v>
      </c>
      <c r="E131" s="1">
        <v>0</v>
      </c>
      <c r="F131" s="1">
        <v>0</v>
      </c>
      <c r="G131" s="2">
        <f t="shared" si="0"/>
        <v>534848.61820000003</v>
      </c>
      <c r="H131" s="2">
        <f t="shared" si="1"/>
        <v>0.42999999993480742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102501</v>
      </c>
      <c r="D132" s="1">
        <f>'PR-RAS'!E136</f>
        <v>151812.06</v>
      </c>
      <c r="E132" s="1">
        <v>0</v>
      </c>
      <c r="F132" s="1">
        <v>0</v>
      </c>
      <c r="G132" s="2">
        <f t="shared" si="0"/>
        <v>53202.390720000003</v>
      </c>
      <c r="H132" s="2">
        <f t="shared" si="1"/>
        <v>5.9999999997671694E-2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4782</v>
      </c>
      <c r="D135" s="1">
        <f>'PR-RAS'!E139</f>
        <v>1849.26</v>
      </c>
      <c r="E135" s="1">
        <v>0</v>
      </c>
      <c r="F135" s="1">
        <v>0</v>
      </c>
      <c r="G135" s="2">
        <f t="shared" si="0"/>
        <v>1136.3896800000002</v>
      </c>
      <c r="H135" s="2">
        <f t="shared" si="1"/>
        <v>0.25999999999999091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4782</v>
      </c>
      <c r="D146" s="1">
        <f>'PR-RAS'!E150</f>
        <v>1849.26</v>
      </c>
      <c r="E146" s="1">
        <v>0</v>
      </c>
      <c r="F146" s="1">
        <v>0</v>
      </c>
      <c r="G146" s="2">
        <f t="shared" si="0"/>
        <v>1229.6754000000001</v>
      </c>
      <c r="H146" s="2">
        <f t="shared" si="1"/>
        <v>0.25999999999999091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9350231</v>
      </c>
      <c r="D147" s="1">
        <f>'PR-RAS'!E151</f>
        <v>10177154.329999998</v>
      </c>
      <c r="E147" s="1">
        <v>0</v>
      </c>
      <c r="F147" s="1">
        <v>0</v>
      </c>
      <c r="G147" s="2">
        <f t="shared" si="0"/>
        <v>4336862.7903599991</v>
      </c>
      <c r="H147" s="2">
        <f t="shared" si="1"/>
        <v>0.32999999821186066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7976393</v>
      </c>
      <c r="D148" s="1">
        <f>'PR-RAS'!E152</f>
        <v>8759428.1799999997</v>
      </c>
      <c r="E148" s="1">
        <v>0</v>
      </c>
      <c r="F148" s="1">
        <v>0</v>
      </c>
      <c r="G148" s="2">
        <f t="shared" si="0"/>
        <v>3747801.6559199998</v>
      </c>
      <c r="H148" s="2">
        <f t="shared" si="1"/>
        <v>0.17999999970197678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6585456</v>
      </c>
      <c r="D149" s="1">
        <f>'PR-RAS'!E153</f>
        <v>7211450.0899999999</v>
      </c>
      <c r="E149" s="1">
        <v>0</v>
      </c>
      <c r="F149" s="1">
        <v>0</v>
      </c>
      <c r="G149" s="2">
        <f t="shared" si="0"/>
        <v>3109236.7146399999</v>
      </c>
      <c r="H149" s="2">
        <f t="shared" si="1"/>
        <v>8.9999999850988388E-2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6547897</v>
      </c>
      <c r="D150" s="1">
        <f>'PR-RAS'!E154</f>
        <v>7178808.04</v>
      </c>
      <c r="E150" s="1">
        <v>0</v>
      </c>
      <c r="F150" s="1">
        <v>0</v>
      </c>
      <c r="G150" s="2">
        <f t="shared" si="0"/>
        <v>3114921.4489199994</v>
      </c>
      <c r="H150" s="2">
        <f t="shared" si="1"/>
        <v>4.0000000037252903E-2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2017</v>
      </c>
      <c r="D152" s="1">
        <f>'PR-RAS'!E156</f>
        <v>4880.03</v>
      </c>
      <c r="E152" s="1">
        <v>0</v>
      </c>
      <c r="F152" s="1">
        <v>0</v>
      </c>
      <c r="G152" s="2">
        <f t="shared" si="0"/>
        <v>1778.3360599999999</v>
      </c>
      <c r="H152" s="2">
        <f t="shared" si="1"/>
        <v>2.9999999999745341E-2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35542</v>
      </c>
      <c r="D153" s="1">
        <f>'PR-RAS'!E157</f>
        <v>27762.02</v>
      </c>
      <c r="E153" s="1">
        <v>0</v>
      </c>
      <c r="F153" s="1">
        <v>0</v>
      </c>
      <c r="G153" s="2">
        <f t="shared" si="0"/>
        <v>13842.03808</v>
      </c>
      <c r="H153" s="2">
        <f t="shared" si="1"/>
        <v>2.0000000000436557E-2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304068</v>
      </c>
      <c r="D154" s="1">
        <f>'PR-RAS'!E158</f>
        <v>357832.73</v>
      </c>
      <c r="E154" s="1">
        <v>0</v>
      </c>
      <c r="F154" s="1">
        <v>0</v>
      </c>
      <c r="G154" s="2">
        <f t="shared" si="0"/>
        <v>156019.21937999999</v>
      </c>
      <c r="H154" s="2">
        <f t="shared" si="1"/>
        <v>0.27000000001862645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1086869</v>
      </c>
      <c r="D155" s="1">
        <f>'PR-RAS'!E159</f>
        <v>1190145.3600000001</v>
      </c>
      <c r="E155" s="1">
        <v>0</v>
      </c>
      <c r="F155" s="1">
        <v>0</v>
      </c>
      <c r="G155" s="2">
        <f t="shared" si="0"/>
        <v>533942.59687999997</v>
      </c>
      <c r="H155" s="2">
        <f t="shared" si="1"/>
        <v>0.36000000010244548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1086216</v>
      </c>
      <c r="D157" s="1">
        <f>'PR-RAS'!E161</f>
        <v>1189094.3400000001</v>
      </c>
      <c r="E157" s="1">
        <v>0</v>
      </c>
      <c r="F157" s="1">
        <v>0</v>
      </c>
      <c r="G157" s="2">
        <f t="shared" si="0"/>
        <v>540447.13008000003</v>
      </c>
      <c r="H157" s="2">
        <f t="shared" si="1"/>
        <v>0.34000000008381903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653</v>
      </c>
      <c r="D158" s="1">
        <f>'PR-RAS'!E162</f>
        <v>1051.02</v>
      </c>
      <c r="E158" s="1">
        <v>0</v>
      </c>
      <c r="F158" s="1">
        <v>0</v>
      </c>
      <c r="G158" s="2">
        <f t="shared" si="0"/>
        <v>432.54127999999997</v>
      </c>
      <c r="H158" s="2">
        <f t="shared" si="1"/>
        <v>1.999999999998181E-2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1044422</v>
      </c>
      <c r="D159" s="1">
        <f>'PR-RAS'!E163</f>
        <v>1088865.03</v>
      </c>
      <c r="E159" s="1">
        <v>0</v>
      </c>
      <c r="F159" s="1">
        <v>0</v>
      </c>
      <c r="G159" s="2">
        <f t="shared" si="0"/>
        <v>509100.02548000001</v>
      </c>
      <c r="H159" s="2">
        <f t="shared" si="1"/>
        <v>3.0000000027939677E-2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146268</v>
      </c>
      <c r="D160" s="1">
        <f>'PR-RAS'!E164</f>
        <v>172731.02</v>
      </c>
      <c r="E160" s="1">
        <v>0</v>
      </c>
      <c r="F160" s="1">
        <v>0</v>
      </c>
      <c r="G160" s="2">
        <f t="shared" si="0"/>
        <v>78185.076359999992</v>
      </c>
      <c r="H160" s="2">
        <f t="shared" si="1"/>
        <v>1.9999999989522621E-2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7679</v>
      </c>
      <c r="D161" s="1">
        <f>'PR-RAS'!E165</f>
        <v>31920</v>
      </c>
      <c r="E161" s="1">
        <v>0</v>
      </c>
      <c r="F161" s="1">
        <v>0</v>
      </c>
      <c r="G161" s="2">
        <f t="shared" si="0"/>
        <v>11443.04</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131739</v>
      </c>
      <c r="D162" s="1">
        <f>'PR-RAS'!E166</f>
        <v>134205.01999999999</v>
      </c>
      <c r="E162" s="1">
        <v>0</v>
      </c>
      <c r="F162" s="1">
        <v>0</v>
      </c>
      <c r="G162" s="2">
        <f t="shared" si="0"/>
        <v>64423.995439999999</v>
      </c>
      <c r="H162" s="2">
        <f t="shared" si="1"/>
        <v>1.9999999989522621E-2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6850</v>
      </c>
      <c r="D163" s="1">
        <f>'PR-RAS'!E167</f>
        <v>5602</v>
      </c>
      <c r="E163" s="1">
        <v>0</v>
      </c>
      <c r="F163" s="1">
        <v>0</v>
      </c>
      <c r="G163" s="2">
        <f t="shared" si="0"/>
        <v>2924.748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1004</v>
      </c>
      <c r="E164" s="1">
        <v>0</v>
      </c>
      <c r="F164" s="1">
        <v>0</v>
      </c>
      <c r="G164" s="2">
        <f t="shared" si="0"/>
        <v>327.30400000000003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466422</v>
      </c>
      <c r="D165" s="1">
        <f>'PR-RAS'!E169</f>
        <v>490798.13</v>
      </c>
      <c r="E165" s="1">
        <v>0</v>
      </c>
      <c r="F165" s="1">
        <v>0</v>
      </c>
      <c r="G165" s="2">
        <f t="shared" si="0"/>
        <v>237474.99464000002</v>
      </c>
      <c r="H165" s="2">
        <f t="shared" si="1"/>
        <v>0.13000000000465661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88175</v>
      </c>
      <c r="D166" s="1">
        <f>'PR-RAS'!E170</f>
        <v>83530</v>
      </c>
      <c r="E166" s="1">
        <v>0</v>
      </c>
      <c r="F166" s="1">
        <v>0</v>
      </c>
      <c r="G166" s="2">
        <f t="shared" si="0"/>
        <v>42113.775000000001</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170430</v>
      </c>
      <c r="D167" s="1">
        <f>'PR-RAS'!E171</f>
        <v>186774</v>
      </c>
      <c r="E167" s="1">
        <v>0</v>
      </c>
      <c r="F167" s="1">
        <v>0</v>
      </c>
      <c r="G167" s="2">
        <f t="shared" si="0"/>
        <v>90300.347999999998</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134469</v>
      </c>
      <c r="D168" s="1">
        <f>'PR-RAS'!E172</f>
        <v>166910.9</v>
      </c>
      <c r="E168" s="1">
        <v>0</v>
      </c>
      <c r="F168" s="1">
        <v>0</v>
      </c>
      <c r="G168" s="2">
        <f t="shared" si="0"/>
        <v>78204.563600000009</v>
      </c>
      <c r="H168" s="2">
        <f t="shared" si="1"/>
        <v>0.10000000000582077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34368</v>
      </c>
      <c r="D169" s="1">
        <f>'PR-RAS'!E173</f>
        <v>32682.73</v>
      </c>
      <c r="E169" s="1">
        <v>0</v>
      </c>
      <c r="F169" s="1">
        <v>0</v>
      </c>
      <c r="G169" s="2">
        <f t="shared" si="0"/>
        <v>16755.221279999998</v>
      </c>
      <c r="H169" s="2">
        <f t="shared" si="1"/>
        <v>0.27000000000043656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31809</v>
      </c>
      <c r="D170" s="1">
        <f>'PR-RAS'!E174</f>
        <v>20158.68</v>
      </c>
      <c r="E170" s="1">
        <v>0</v>
      </c>
      <c r="F170" s="1">
        <v>0</v>
      </c>
      <c r="G170" s="2">
        <f t="shared" si="0"/>
        <v>12189.354840000002</v>
      </c>
      <c r="H170" s="2">
        <f t="shared" si="1"/>
        <v>0.31999999999970896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7171</v>
      </c>
      <c r="D172" s="1">
        <f>'PR-RAS'!E176</f>
        <v>741.82</v>
      </c>
      <c r="E172" s="1">
        <v>0</v>
      </c>
      <c r="F172" s="1">
        <v>0</v>
      </c>
      <c r="G172" s="2">
        <f t="shared" si="0"/>
        <v>1479.94344</v>
      </c>
      <c r="H172" s="2">
        <f t="shared" si="1"/>
        <v>0.17999999999994998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336237</v>
      </c>
      <c r="D173" s="1">
        <f>'PR-RAS'!E177</f>
        <v>345247.72</v>
      </c>
      <c r="E173" s="1">
        <v>0</v>
      </c>
      <c r="F173" s="1">
        <v>0</v>
      </c>
      <c r="G173" s="2">
        <f t="shared" si="0"/>
        <v>176597.97967999999</v>
      </c>
      <c r="H173" s="2">
        <f t="shared" si="1"/>
        <v>0.28000000002793968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19252</v>
      </c>
      <c r="D174" s="1">
        <f>'PR-RAS'!E178</f>
        <v>16343.54</v>
      </c>
      <c r="E174" s="1">
        <v>0</v>
      </c>
      <c r="F174" s="1">
        <v>0</v>
      </c>
      <c r="G174" s="2">
        <f t="shared" si="0"/>
        <v>8985.4608399999997</v>
      </c>
      <c r="H174" s="2">
        <f t="shared" si="1"/>
        <v>0.45999999999912689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158484</v>
      </c>
      <c r="D175" s="1">
        <f>'PR-RAS'!E179</f>
        <v>171833.4</v>
      </c>
      <c r="E175" s="1">
        <v>0</v>
      </c>
      <c r="F175" s="1">
        <v>0</v>
      </c>
      <c r="G175" s="2">
        <f t="shared" si="0"/>
        <v>87374.239199999996</v>
      </c>
      <c r="H175" s="2">
        <f t="shared" si="1"/>
        <v>0.39999999999417923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3955</v>
      </c>
      <c r="D176" s="1">
        <f>'PR-RAS'!E180</f>
        <v>7655.25</v>
      </c>
      <c r="E176" s="1">
        <v>0</v>
      </c>
      <c r="F176" s="1">
        <v>0</v>
      </c>
      <c r="G176" s="2">
        <f t="shared" si="0"/>
        <v>3371.4624999999996</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45171</v>
      </c>
      <c r="D177" s="1">
        <f>'PR-RAS'!E181</f>
        <v>47582</v>
      </c>
      <c r="E177" s="1">
        <v>0</v>
      </c>
      <c r="F177" s="1">
        <v>0</v>
      </c>
      <c r="G177" s="2">
        <f t="shared" si="0"/>
        <v>24698.959999999999</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6514</v>
      </c>
      <c r="D178" s="1">
        <f>'PR-RAS'!E182</f>
        <v>6178.9</v>
      </c>
      <c r="E178" s="1">
        <v>0</v>
      </c>
      <c r="F178" s="1">
        <v>0</v>
      </c>
      <c r="G178" s="2">
        <f t="shared" si="0"/>
        <v>3340.3085999999998</v>
      </c>
      <c r="H178" s="2">
        <f t="shared" si="1"/>
        <v>0.1000000000003638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27090</v>
      </c>
      <c r="D179" s="1">
        <f>'PR-RAS'!E183</f>
        <v>18135</v>
      </c>
      <c r="E179" s="1">
        <v>0</v>
      </c>
      <c r="F179" s="1">
        <v>0</v>
      </c>
      <c r="G179" s="2">
        <f t="shared" si="0"/>
        <v>11278.08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8375</v>
      </c>
      <c r="D180" s="1">
        <f>'PR-RAS'!E184</f>
        <v>18845.93</v>
      </c>
      <c r="E180" s="1">
        <v>0</v>
      </c>
      <c r="F180" s="1">
        <v>0</v>
      </c>
      <c r="G180" s="2">
        <f t="shared" si="0"/>
        <v>8245.9679400000005</v>
      </c>
      <c r="H180" s="2">
        <f t="shared" si="1"/>
        <v>6.9999999999708962E-2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33388</v>
      </c>
      <c r="D181" s="1">
        <f>'PR-RAS'!E185</f>
        <v>35912.5</v>
      </c>
      <c r="E181" s="1">
        <v>0</v>
      </c>
      <c r="F181" s="1">
        <v>0</v>
      </c>
      <c r="G181" s="2">
        <f t="shared" si="0"/>
        <v>18938.34</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34008</v>
      </c>
      <c r="D182" s="1">
        <f>'PR-RAS'!E186</f>
        <v>22761.200000000001</v>
      </c>
      <c r="E182" s="1">
        <v>0</v>
      </c>
      <c r="F182" s="1">
        <v>0</v>
      </c>
      <c r="G182" s="2">
        <f t="shared" si="0"/>
        <v>14395.002399999998</v>
      </c>
      <c r="H182" s="2">
        <f t="shared" si="1"/>
        <v>0.2000000000007276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95495</v>
      </c>
      <c r="D184" s="1">
        <f>'PR-RAS'!E188</f>
        <v>80088.160000000003</v>
      </c>
      <c r="E184" s="1">
        <v>0</v>
      </c>
      <c r="F184" s="1">
        <v>0</v>
      </c>
      <c r="G184" s="2">
        <f t="shared" si="0"/>
        <v>46787.851560000003</v>
      </c>
      <c r="H184" s="2">
        <f t="shared" si="1"/>
        <v>0.16000000000349246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1020</v>
      </c>
      <c r="D185" s="1">
        <f>'PR-RAS'!E189</f>
        <v>340</v>
      </c>
      <c r="E185" s="1">
        <v>0</v>
      </c>
      <c r="F185" s="1">
        <v>0</v>
      </c>
      <c r="G185" s="2">
        <f t="shared" si="0"/>
        <v>312.8</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7647</v>
      </c>
      <c r="D187" s="1">
        <f>'PR-RAS'!E191</f>
        <v>2195.88</v>
      </c>
      <c r="E187" s="1">
        <v>0</v>
      </c>
      <c r="F187" s="1">
        <v>0</v>
      </c>
      <c r="G187" s="2">
        <f t="shared" si="0"/>
        <v>2239.2093599999998</v>
      </c>
      <c r="H187" s="2">
        <f t="shared" si="1"/>
        <v>0.11999999999989086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2200</v>
      </c>
      <c r="D188" s="1">
        <f>'PR-RAS'!E192</f>
        <v>2428.8000000000002</v>
      </c>
      <c r="E188" s="1">
        <v>0</v>
      </c>
      <c r="F188" s="1">
        <v>0</v>
      </c>
      <c r="G188" s="2">
        <f t="shared" si="0"/>
        <v>1319.7712000000001</v>
      </c>
      <c r="H188" s="2">
        <f t="shared" si="1"/>
        <v>0.1999999999998181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4752</v>
      </c>
      <c r="D189" s="1">
        <f>'PR-RAS'!E193</f>
        <v>4300</v>
      </c>
      <c r="E189" s="1">
        <v>0</v>
      </c>
      <c r="F189" s="1">
        <v>0</v>
      </c>
      <c r="G189" s="2">
        <f t="shared" si="0"/>
        <v>2510.1759999999999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18922</v>
      </c>
      <c r="D190" s="1">
        <f>'PR-RAS'!E194</f>
        <v>32487</v>
      </c>
      <c r="E190" s="1">
        <v>0</v>
      </c>
      <c r="F190" s="1">
        <v>0</v>
      </c>
      <c r="G190" s="2">
        <f t="shared" si="0"/>
        <v>15856.344000000001</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60954</v>
      </c>
      <c r="D191" s="1">
        <f>'PR-RAS'!E195</f>
        <v>38336.480000000003</v>
      </c>
      <c r="E191" s="1">
        <v>0</v>
      </c>
      <c r="F191" s="1">
        <v>0</v>
      </c>
      <c r="G191" s="2">
        <f t="shared" si="0"/>
        <v>26149.122400000004</v>
      </c>
      <c r="H191" s="2">
        <f t="shared" si="1"/>
        <v>0.48000000000320142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18474</v>
      </c>
      <c r="D192" s="1">
        <f>'PR-RAS'!E196</f>
        <v>31838.17</v>
      </c>
      <c r="E192" s="1">
        <v>0</v>
      </c>
      <c r="F192" s="1">
        <v>0</v>
      </c>
      <c r="G192" s="2">
        <f t="shared" si="0"/>
        <v>15690.71494</v>
      </c>
      <c r="H192" s="2">
        <f t="shared" si="1"/>
        <v>0.16999999999825377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18474</v>
      </c>
      <c r="D206" s="1">
        <f>'PR-RAS'!E210</f>
        <v>31838.17</v>
      </c>
      <c r="E206" s="1">
        <v>0</v>
      </c>
      <c r="F206" s="1">
        <v>0</v>
      </c>
      <c r="G206" s="2">
        <f t="shared" si="0"/>
        <v>16840.8197</v>
      </c>
      <c r="H206" s="2">
        <f t="shared" si="1"/>
        <v>0.16999999999825377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3479</v>
      </c>
      <c r="D207" s="1">
        <f>'PR-RAS'!E211</f>
        <v>3847.98</v>
      </c>
      <c r="E207" s="1">
        <v>0</v>
      </c>
      <c r="F207" s="1">
        <v>0</v>
      </c>
      <c r="G207" s="2">
        <f t="shared" si="0"/>
        <v>2302.0417599999996</v>
      </c>
      <c r="H207" s="2">
        <f t="shared" si="1"/>
        <v>1.999999999998181E-2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14995</v>
      </c>
      <c r="D209" s="1">
        <f>'PR-RAS'!E213</f>
        <v>27990.19</v>
      </c>
      <c r="E209" s="1">
        <v>0</v>
      </c>
      <c r="F209" s="1">
        <v>0</v>
      </c>
      <c r="G209" s="2">
        <f t="shared" si="0"/>
        <v>14762.87904</v>
      </c>
      <c r="H209" s="2">
        <f t="shared" si="1"/>
        <v>0.18999999999869033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310942</v>
      </c>
      <c r="D248" s="1">
        <f>'PR-RAS'!E252</f>
        <v>297022.95</v>
      </c>
      <c r="E248" s="1">
        <v>0</v>
      </c>
      <c r="F248" s="1">
        <v>0</v>
      </c>
      <c r="G248" s="2">
        <f t="shared" si="0"/>
        <v>223532.01130000001</v>
      </c>
      <c r="H248" s="2">
        <f t="shared" si="1"/>
        <v>4.9999999988358468E-2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310942</v>
      </c>
      <c r="D255" s="1">
        <f>'PR-RAS'!E259</f>
        <v>297022.95</v>
      </c>
      <c r="E255" s="1">
        <v>0</v>
      </c>
      <c r="F255" s="1">
        <v>0</v>
      </c>
      <c r="G255" s="2">
        <f t="shared" si="0"/>
        <v>229866.92660000001</v>
      </c>
      <c r="H255" s="2">
        <f t="shared" si="1"/>
        <v>4.9999999988358468E-2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310942</v>
      </c>
      <c r="D257" s="1">
        <f>'PR-RAS'!E261</f>
        <v>297022.95</v>
      </c>
      <c r="E257" s="1">
        <v>0</v>
      </c>
      <c r="F257" s="1">
        <v>0</v>
      </c>
      <c r="G257" s="2">
        <f t="shared" si="0"/>
        <v>231676.90240000002</v>
      </c>
      <c r="H257" s="2">
        <f t="shared" si="1"/>
        <v>4.9999999988358468E-2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9350231</v>
      </c>
      <c r="D285" s="1">
        <f>'PR-RAS'!E289</f>
        <v>10177154.329999998</v>
      </c>
      <c r="E285" s="1">
        <v>0</v>
      </c>
      <c r="F285" s="1">
        <v>0</v>
      </c>
      <c r="G285" s="2">
        <f t="shared" si="8"/>
        <v>8436089.263439998</v>
      </c>
      <c r="H285" s="2">
        <f t="shared" si="9"/>
        <v>0.32999999821186066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252667</v>
      </c>
      <c r="D286" s="1">
        <f>'PR-RAS'!E290</f>
        <v>256854.53000000305</v>
      </c>
      <c r="E286" s="1">
        <v>0</v>
      </c>
      <c r="F286" s="1">
        <v>0</v>
      </c>
      <c r="G286" s="2">
        <f t="shared" si="8"/>
        <v>218417.17710000172</v>
      </c>
      <c r="H286" s="2">
        <f t="shared" si="9"/>
        <v>0.46999999694526196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206463</v>
      </c>
      <c r="D289" s="1">
        <f>'PR-RAS'!E293</f>
        <v>145913.25</v>
      </c>
      <c r="E289" s="1">
        <v>0</v>
      </c>
      <c r="F289" s="1">
        <v>0</v>
      </c>
      <c r="G289" s="2">
        <f t="shared" si="8"/>
        <v>143507.37599999999</v>
      </c>
      <c r="H289" s="2">
        <f t="shared" si="9"/>
        <v>0.25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28682</v>
      </c>
      <c r="D290" s="1">
        <f>'PR-RAS'!E294</f>
        <v>37650</v>
      </c>
      <c r="E290" s="1">
        <v>0</v>
      </c>
      <c r="F290" s="1">
        <v>0</v>
      </c>
      <c r="G290" s="2">
        <f t="shared" si="8"/>
        <v>30050.797999999999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1933</v>
      </c>
      <c r="D291" s="1">
        <f>'PR-RAS'!E295</f>
        <v>3600</v>
      </c>
      <c r="E291" s="1">
        <v>0</v>
      </c>
      <c r="F291" s="1">
        <v>0</v>
      </c>
      <c r="G291" s="2">
        <f t="shared" si="8"/>
        <v>2648.5699999999997</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20469</v>
      </c>
      <c r="D293" s="1">
        <f>'PR-RAS'!E298</f>
        <v>90789.51</v>
      </c>
      <c r="E293" s="1">
        <v>0</v>
      </c>
      <c r="F293" s="1">
        <v>0</v>
      </c>
      <c r="G293" s="2">
        <f t="shared" si="8"/>
        <v>58998.021839999994</v>
      </c>
      <c r="H293" s="2">
        <f t="shared" si="9"/>
        <v>0.49000000000523869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20469</v>
      </c>
      <c r="D306" s="1">
        <f>'PR-RAS'!E311</f>
        <v>90789.51</v>
      </c>
      <c r="E306" s="1">
        <v>0</v>
      </c>
      <c r="F306" s="1">
        <v>0</v>
      </c>
      <c r="G306" s="2">
        <f t="shared" si="8"/>
        <v>61624.646099999998</v>
      </c>
      <c r="H306" s="2">
        <f t="shared" si="9"/>
        <v>0.49000000000523869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20469</v>
      </c>
      <c r="D307" s="1">
        <f>'PR-RAS'!E312</f>
        <v>90789.51</v>
      </c>
      <c r="E307" s="1">
        <v>0</v>
      </c>
      <c r="F307" s="1">
        <v>0</v>
      </c>
      <c r="G307" s="2">
        <f t="shared" si="8"/>
        <v>61826.694119999993</v>
      </c>
      <c r="H307" s="2">
        <f t="shared" si="9"/>
        <v>0.49000000000523869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20469</v>
      </c>
      <c r="D308" s="1">
        <f>'PR-RAS'!E313</f>
        <v>90789.51</v>
      </c>
      <c r="E308" s="1">
        <v>0</v>
      </c>
      <c r="F308" s="1">
        <v>0</v>
      </c>
      <c r="G308" s="2">
        <f t="shared" si="8"/>
        <v>62028.742139999995</v>
      </c>
      <c r="H308" s="2">
        <f t="shared" si="9"/>
        <v>0.49000000000523869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245184</v>
      </c>
      <c r="D345" s="1">
        <f>'PR-RAS'!E350</f>
        <v>447629.69999999995</v>
      </c>
      <c r="E345" s="1">
        <v>0</v>
      </c>
      <c r="F345" s="1">
        <v>0</v>
      </c>
      <c r="G345" s="2">
        <f t="shared" si="8"/>
        <v>392312.52959999995</v>
      </c>
      <c r="H345" s="2">
        <f t="shared" si="9"/>
        <v>0.30000000004656613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195809</v>
      </c>
      <c r="D358" s="1">
        <f>'PR-RAS'!E363</f>
        <v>235704.69999999998</v>
      </c>
      <c r="E358" s="1">
        <v>0</v>
      </c>
      <c r="F358" s="1">
        <v>0</v>
      </c>
      <c r="G358" s="2">
        <f t="shared" si="8"/>
        <v>238196.96879999994</v>
      </c>
      <c r="H358" s="2">
        <f t="shared" si="9"/>
        <v>0.3000000000174623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115458</v>
      </c>
      <c r="D364" s="1">
        <f>'PR-RAS'!E369</f>
        <v>190554.22999999998</v>
      </c>
      <c r="E364" s="1">
        <v>0</v>
      </c>
      <c r="F364" s="1">
        <v>0</v>
      </c>
      <c r="G364" s="2">
        <f t="shared" si="8"/>
        <v>180253.62497999999</v>
      </c>
      <c r="H364" s="2">
        <f t="shared" si="9"/>
        <v>0.22999999998137355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52203</v>
      </c>
      <c r="D365" s="1">
        <f>'PR-RAS'!E370</f>
        <v>69180.759999999995</v>
      </c>
      <c r="E365" s="1">
        <v>0</v>
      </c>
      <c r="F365" s="1">
        <v>0</v>
      </c>
      <c r="G365" s="2">
        <f t="shared" si="8"/>
        <v>69365.485279999994</v>
      </c>
      <c r="H365" s="2">
        <f t="shared" si="9"/>
        <v>0.24000000000523869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10400</v>
      </c>
      <c r="D367" s="1">
        <f>'PR-RAS'!E372</f>
        <v>21698.75</v>
      </c>
      <c r="E367" s="1">
        <v>0</v>
      </c>
      <c r="F367" s="1">
        <v>0</v>
      </c>
      <c r="G367" s="2">
        <f t="shared" si="8"/>
        <v>19689.884999999998</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5156</v>
      </c>
      <c r="D370" s="1">
        <f>'PR-RAS'!E375</f>
        <v>50977.79</v>
      </c>
      <c r="E370" s="1">
        <v>0</v>
      </c>
      <c r="F370" s="1">
        <v>0</v>
      </c>
      <c r="G370" s="2">
        <f t="shared" si="8"/>
        <v>39524.173020000002</v>
      </c>
      <c r="H370" s="2">
        <f t="shared" si="9"/>
        <v>0.20999999999912689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47699</v>
      </c>
      <c r="D371" s="1">
        <f>'PR-RAS'!E376</f>
        <v>48696.93</v>
      </c>
      <c r="E371" s="1">
        <v>0</v>
      </c>
      <c r="F371" s="1">
        <v>0</v>
      </c>
      <c r="G371" s="2">
        <f t="shared" si="8"/>
        <v>53684.358199999995</v>
      </c>
      <c r="H371" s="2">
        <f t="shared" si="9"/>
        <v>6.9999999999708962E-2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80351</v>
      </c>
      <c r="D378" s="1">
        <f>'PR-RAS'!E383</f>
        <v>45150.47</v>
      </c>
      <c r="E378" s="1">
        <v>0</v>
      </c>
      <c r="F378" s="1">
        <v>0</v>
      </c>
      <c r="G378" s="2">
        <f t="shared" si="8"/>
        <v>64335.78138</v>
      </c>
      <c r="H378" s="2">
        <f t="shared" si="9"/>
        <v>0.47000000000116415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80351</v>
      </c>
      <c r="D379" s="1">
        <f>'PR-RAS'!E384</f>
        <v>45150.47</v>
      </c>
      <c r="E379" s="1">
        <v>0</v>
      </c>
      <c r="F379" s="1">
        <v>0</v>
      </c>
      <c r="G379" s="2">
        <f t="shared" si="8"/>
        <v>64506.433320000004</v>
      </c>
      <c r="H379" s="2">
        <f t="shared" si="9"/>
        <v>0.47000000000116415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49375</v>
      </c>
      <c r="D397" s="1">
        <f>'PR-RAS'!E402</f>
        <v>211925</v>
      </c>
      <c r="E397" s="1">
        <v>0</v>
      </c>
      <c r="F397" s="1">
        <v>0</v>
      </c>
      <c r="G397" s="2">
        <f t="shared" si="8"/>
        <v>187397.1</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49375</v>
      </c>
      <c r="D398" s="1">
        <f>'PR-RAS'!E403</f>
        <v>211925</v>
      </c>
      <c r="E398" s="1">
        <v>0</v>
      </c>
      <c r="F398" s="1">
        <v>0</v>
      </c>
      <c r="G398" s="2">
        <f t="shared" si="8"/>
        <v>187870.32500000001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224715</v>
      </c>
      <c r="D403" s="1">
        <f>'PR-RAS'!E408</f>
        <v>356840.18999999994</v>
      </c>
      <c r="E403" s="1">
        <v>0</v>
      </c>
      <c r="F403" s="1">
        <v>0</v>
      </c>
      <c r="G403" s="2">
        <f t="shared" si="8"/>
        <v>377234.94276000001</v>
      </c>
      <c r="H403" s="2">
        <f t="shared" si="9"/>
        <v>0.18999999994412065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28284</v>
      </c>
      <c r="D405" s="1">
        <f>'PR-RAS'!E410</f>
        <v>62481.440000000002</v>
      </c>
      <c r="E405" s="1">
        <v>0</v>
      </c>
      <c r="F405" s="1">
        <v>0</v>
      </c>
      <c r="G405" s="2">
        <f t="shared" si="8"/>
        <v>61911.739520000003</v>
      </c>
      <c r="H405" s="2">
        <f t="shared" si="9"/>
        <v>0.44000000000232831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91522</v>
      </c>
      <c r="D406" s="1">
        <f>'PR-RAS'!E411</f>
        <v>0</v>
      </c>
      <c r="E406" s="1">
        <v>0</v>
      </c>
      <c r="F406" s="1">
        <v>0</v>
      </c>
      <c r="G406" s="2">
        <f t="shared" si="8"/>
        <v>37066.410000000003</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9623367</v>
      </c>
      <c r="D407" s="1">
        <f>'PR-RAS'!E412</f>
        <v>10524798.370000001</v>
      </c>
      <c r="E407" s="1">
        <v>0</v>
      </c>
      <c r="F407" s="1">
        <v>0</v>
      </c>
      <c r="G407" s="2">
        <f t="shared" si="8"/>
        <v>12453223.278440002</v>
      </c>
      <c r="H407" s="2">
        <f t="shared" si="9"/>
        <v>0.37000000104308128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9595415</v>
      </c>
      <c r="D408" s="1">
        <f>'PR-RAS'!E413</f>
        <v>10624784.029999997</v>
      </c>
      <c r="E408" s="1">
        <v>0</v>
      </c>
      <c r="F408" s="1">
        <v>0</v>
      </c>
      <c r="G408" s="2">
        <f t="shared" si="8"/>
        <v>12553908.105419997</v>
      </c>
      <c r="H408" s="2">
        <f t="shared" si="9"/>
        <v>2.9999997466802597E-2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27952</v>
      </c>
      <c r="D409" s="1">
        <f>'PR-RAS'!E414</f>
        <v>0</v>
      </c>
      <c r="E409" s="1">
        <v>0</v>
      </c>
      <c r="F409" s="1">
        <v>0</v>
      </c>
      <c r="G409" s="2">
        <f t="shared" si="8"/>
        <v>11404.415999999999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99985.659999996424</v>
      </c>
      <c r="E410" s="1">
        <v>0</v>
      </c>
      <c r="F410" s="1">
        <v>0</v>
      </c>
      <c r="G410" s="2">
        <f t="shared" si="8"/>
        <v>81788.269879997068</v>
      </c>
      <c r="H410" s="2">
        <f t="shared" si="9"/>
        <v>0.34000000357627869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234747</v>
      </c>
      <c r="D412" s="1">
        <f>'PR-RAS'!E417</f>
        <v>208394.69</v>
      </c>
      <c r="E412" s="1">
        <v>0</v>
      </c>
      <c r="F412" s="1">
        <v>0</v>
      </c>
      <c r="G412" s="2">
        <f t="shared" si="8"/>
        <v>267781.45217999996</v>
      </c>
      <c r="H412" s="2">
        <f t="shared" si="9"/>
        <v>0.30999999999767169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120204</v>
      </c>
      <c r="D413" s="1">
        <f>'PR-RAS'!E418</f>
        <v>37650</v>
      </c>
      <c r="E413" s="1">
        <v>0</v>
      </c>
      <c r="F413" s="1">
        <v>0</v>
      </c>
      <c r="G413" s="2">
        <f t="shared" si="8"/>
        <v>80547.648000000001</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9623367</v>
      </c>
      <c r="D633" s="1">
        <f>'PR-RAS'!E639</f>
        <v>10524798.370000001</v>
      </c>
      <c r="E633" s="1">
        <v>0</v>
      </c>
      <c r="F633" s="1">
        <v>0</v>
      </c>
      <c r="G633" s="2">
        <f t="shared" si="10"/>
        <v>19385313.08368</v>
      </c>
      <c r="H633" s="2">
        <f t="shared" si="11"/>
        <v>0.37000000104308128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9595415</v>
      </c>
      <c r="D634" s="1">
        <f>'PR-RAS'!E640</f>
        <v>10624784.029999997</v>
      </c>
      <c r="E634" s="1">
        <v>0</v>
      </c>
      <c r="F634" s="1">
        <v>0</v>
      </c>
      <c r="G634" s="2">
        <f t="shared" si="10"/>
        <v>19524874.276979998</v>
      </c>
      <c r="H634" s="2">
        <f t="shared" si="11"/>
        <v>2.9999997466802597E-2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27952</v>
      </c>
      <c r="D635" s="1">
        <f>'PR-RAS'!E641</f>
        <v>0</v>
      </c>
      <c r="E635" s="1">
        <v>0</v>
      </c>
      <c r="F635" s="1">
        <v>0</v>
      </c>
      <c r="G635" s="2">
        <f t="shared" si="10"/>
        <v>17721.567999999999</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99985.659999996424</v>
      </c>
      <c r="E636" s="1">
        <v>0</v>
      </c>
      <c r="F636" s="1">
        <v>0</v>
      </c>
      <c r="G636" s="2">
        <f t="shared" si="10"/>
        <v>126981.78819999546</v>
      </c>
      <c r="H636" s="2">
        <f t="shared" si="11"/>
        <v>0.34000000357627869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234747</v>
      </c>
      <c r="D638" s="1">
        <f>'PR-RAS'!E644</f>
        <v>208394.69</v>
      </c>
      <c r="E638" s="1">
        <v>0</v>
      </c>
      <c r="F638" s="1">
        <v>0</v>
      </c>
      <c r="G638" s="2">
        <f t="shared" si="10"/>
        <v>415028.67405999999</v>
      </c>
      <c r="H638" s="2">
        <f t="shared" si="11"/>
        <v>0.30999999999767169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206795</v>
      </c>
      <c r="D640" s="1">
        <f>'PR-RAS'!E646</f>
        <v>308380.34999999643</v>
      </c>
      <c r="E640" s="1">
        <v>0</v>
      </c>
      <c r="F640" s="1">
        <v>0</v>
      </c>
      <c r="G640" s="2">
        <f t="shared" si="10"/>
        <v>526252.09229999548</v>
      </c>
      <c r="H640" s="2">
        <f t="shared" si="11"/>
        <v>0.34999999642604962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640403</v>
      </c>
      <c r="D641" s="1">
        <f>'PR-RAS'!E647</f>
        <v>726906.94</v>
      </c>
      <c r="E641" s="1">
        <v>0</v>
      </c>
      <c r="F641" s="1">
        <v>0</v>
      </c>
      <c r="G641" s="2">
        <f t="shared" si="10"/>
        <v>1340298.8032</v>
      </c>
      <c r="H641" s="2">
        <f t="shared" si="11"/>
        <v>6.0000000055879354E-2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59189</v>
      </c>
      <c r="D642" s="1">
        <f>'PR-RAS'!E649</f>
        <v>63673.73</v>
      </c>
      <c r="E642" s="1">
        <v>0</v>
      </c>
      <c r="F642" s="1">
        <v>0</v>
      </c>
      <c r="G642" s="2">
        <f t="shared" si="10"/>
        <v>119569.87086000001</v>
      </c>
      <c r="H642" s="2">
        <f t="shared" si="11"/>
        <v>0.26999999999679858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1253985</v>
      </c>
      <c r="D643" s="1">
        <f>'PR-RAS'!E650</f>
        <v>1643497.93</v>
      </c>
      <c r="E643" s="1">
        <v>0</v>
      </c>
      <c r="F643" s="1">
        <v>0</v>
      </c>
      <c r="G643" s="2">
        <f t="shared" si="10"/>
        <v>2915309.7121199998</v>
      </c>
      <c r="H643" s="2">
        <f t="shared" si="11"/>
        <v>7.000000006519258E-2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1249500</v>
      </c>
      <c r="D644" s="1">
        <f>'PR-RAS'!E651</f>
        <v>1674236.79</v>
      </c>
      <c r="E644" s="1">
        <v>0</v>
      </c>
      <c r="F644" s="1">
        <v>0</v>
      </c>
      <c r="G644" s="2">
        <f t="shared" si="10"/>
        <v>2956497.0119400001</v>
      </c>
      <c r="H644" s="2">
        <f t="shared" si="11"/>
        <v>0.2099999999627471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63674</v>
      </c>
      <c r="D645" s="1">
        <f>'PR-RAS'!E652</f>
        <v>32934.869999999879</v>
      </c>
      <c r="E645" s="1">
        <v>0</v>
      </c>
      <c r="F645" s="1">
        <v>0</v>
      </c>
      <c r="G645" s="2">
        <f t="shared" si="10"/>
        <v>83426.168559999845</v>
      </c>
      <c r="H645" s="2">
        <f t="shared" si="11"/>
        <v>0.13000000012107193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67</v>
      </c>
      <c r="D647" s="1">
        <f>'PR-RAS'!E654</f>
        <v>60</v>
      </c>
      <c r="E647" s="1">
        <v>0</v>
      </c>
      <c r="F647" s="1">
        <v>0</v>
      </c>
      <c r="G647" s="2">
        <f t="shared" si="10"/>
        <v>120.80200000000001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57</v>
      </c>
      <c r="D649" s="1">
        <f>'PR-RAS'!E656</f>
        <v>72</v>
      </c>
      <c r="E649" s="1">
        <v>0</v>
      </c>
      <c r="F649" s="1">
        <v>0</v>
      </c>
      <c r="G649" s="2">
        <f t="shared" si="10"/>
        <v>130.24799999999999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7734748</v>
      </c>
      <c r="D668" s="1">
        <f>'PR-RAS'!E675</f>
        <v>8320697.6500000004</v>
      </c>
      <c r="E668" s="1">
        <v>0</v>
      </c>
      <c r="F668" s="1">
        <v>0</v>
      </c>
      <c r="G668" s="2">
        <f t="shared" si="10"/>
        <v>16258887.581100002</v>
      </c>
      <c r="H668" s="2">
        <f t="shared" si="11"/>
        <v>0.34999999962747097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2270</v>
      </c>
      <c r="D669" s="1">
        <f>'PR-RAS'!E676</f>
        <v>4090</v>
      </c>
      <c r="E669" s="1">
        <v>0</v>
      </c>
      <c r="F669" s="1">
        <v>0</v>
      </c>
      <c r="G669" s="2">
        <f t="shared" si="10"/>
        <v>6980.6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68107</v>
      </c>
      <c r="D670" s="1">
        <f>'PR-RAS'!E677</f>
        <v>33216.699999999997</v>
      </c>
      <c r="E670" s="1">
        <v>0</v>
      </c>
      <c r="F670" s="1">
        <v>0</v>
      </c>
      <c r="G670" s="2">
        <f t="shared" si="10"/>
        <v>90007.527600000001</v>
      </c>
      <c r="H670" s="2">
        <f t="shared" si="11"/>
        <v>0.30000000000291038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346149</v>
      </c>
      <c r="D703" s="1">
        <f>'PR-RAS'!E710</f>
        <v>417735</v>
      </c>
      <c r="E703" s="1">
        <v>0</v>
      </c>
      <c r="F703" s="1">
        <v>0</v>
      </c>
      <c r="G703" s="2">
        <f t="shared" si="10"/>
        <v>829496.53799999994</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5395</v>
      </c>
      <c r="D705" s="1">
        <f>'PR-RAS'!E712</f>
        <v>1325</v>
      </c>
      <c r="E705" s="1">
        <v>0</v>
      </c>
      <c r="F705" s="1">
        <v>0</v>
      </c>
      <c r="G705" s="2">
        <f t="shared" si="10"/>
        <v>5663.6799999999994</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14190.32</v>
      </c>
      <c r="E709" s="1">
        <v>0</v>
      </c>
      <c r="F709" s="1">
        <v>0</v>
      </c>
      <c r="G709" s="2">
        <f t="shared" si="10"/>
        <v>20093.493119999999</v>
      </c>
      <c r="H709" s="2">
        <f t="shared" si="11"/>
        <v>0.31999999999970896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32258</v>
      </c>
      <c r="D710" s="1">
        <f>'PR-RAS'!E717</f>
        <v>51525.7</v>
      </c>
      <c r="E710" s="1">
        <v>0</v>
      </c>
      <c r="F710" s="1">
        <v>0</v>
      </c>
      <c r="G710" s="2">
        <f t="shared" si="10"/>
        <v>95934.364599999986</v>
      </c>
      <c r="H710" s="2">
        <f t="shared" si="11"/>
        <v>0.30000000000291038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131739</v>
      </c>
      <c r="D711" s="1">
        <f>'PR-RAS'!E718</f>
        <v>134205.01999999999</v>
      </c>
      <c r="E711" s="1">
        <v>0</v>
      </c>
      <c r="F711" s="1">
        <v>0</v>
      </c>
      <c r="G711" s="2">
        <f t="shared" si="10"/>
        <v>284105.81839999999</v>
      </c>
      <c r="H711" s="2">
        <f t="shared" si="11"/>
        <v>1.9999999989522621E-2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12490</v>
      </c>
      <c r="D713" s="1">
        <f>'PR-RAS'!E720</f>
        <v>9160</v>
      </c>
      <c r="E713" s="1">
        <v>0</v>
      </c>
      <c r="F713" s="1">
        <v>0</v>
      </c>
      <c r="G713" s="2">
        <f t="shared" si="10"/>
        <v>21936.719999999998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2000</v>
      </c>
      <c r="D714" s="1">
        <f>'PR-RAS'!E721</f>
        <v>2099.04</v>
      </c>
      <c r="E714" s="1">
        <v>0</v>
      </c>
      <c r="F714" s="1">
        <v>0</v>
      </c>
      <c r="G714" s="2">
        <f t="shared" si="10"/>
        <v>4419.2310399999997</v>
      </c>
      <c r="H714" s="2">
        <f t="shared" si="11"/>
        <v>3.999999999996362E-2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310942</v>
      </c>
      <c r="D821" s="1">
        <f>'PR-RAS'!E828</f>
        <v>297022.95</v>
      </c>
      <c r="E821" s="1">
        <v>0</v>
      </c>
      <c r="F821" s="1">
        <v>0</v>
      </c>
      <c r="G821" s="2">
        <f t="shared" si="18"/>
        <v>742090.07799999998</v>
      </c>
      <c r="H821" s="2">
        <f t="shared" si="19"/>
        <v>4.9999999988358468E-2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17273734</v>
      </c>
      <c r="D984" s="6">
        <f>BILANCA!E6</f>
        <v>17314717.460000001</v>
      </c>
      <c r="E984" s="6">
        <v>0</v>
      </c>
      <c r="F984" s="6">
        <v>0</v>
      </c>
      <c r="G984" s="7">
        <f t="shared" ref="G984:G1241" si="22">B984/1000*C984+B984/500*D984</f>
        <v>51903.168919999996</v>
      </c>
      <c r="H984" s="7">
        <f t="shared" si="19"/>
        <v>0.46000000089406967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16243957</v>
      </c>
      <c r="D985" s="1">
        <f>BILANCA!E7</f>
        <v>16251964.400000002</v>
      </c>
      <c r="E985" s="1">
        <v>0</v>
      </c>
      <c r="F985" s="1">
        <v>0</v>
      </c>
      <c r="G985" s="2">
        <f t="shared" si="22"/>
        <v>97495.771600000007</v>
      </c>
      <c r="H985" s="2">
        <f t="shared" si="19"/>
        <v>0.40000000223517418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16243957</v>
      </c>
      <c r="D990" s="1">
        <f>BILANCA!E12</f>
        <v>16251964.400000002</v>
      </c>
      <c r="E990" s="1">
        <v>0</v>
      </c>
      <c r="F990" s="1">
        <v>0</v>
      </c>
      <c r="G990" s="2">
        <f t="shared" si="22"/>
        <v>341235.20060000004</v>
      </c>
      <c r="H990" s="2">
        <f t="shared" si="19"/>
        <v>0.40000000223517418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15825887</v>
      </c>
      <c r="D991" s="1">
        <f>BILANCA!E13</f>
        <v>15784406.090000002</v>
      </c>
      <c r="E991" s="1">
        <v>0</v>
      </c>
      <c r="F991" s="1">
        <v>0</v>
      </c>
      <c r="G991" s="2">
        <f t="shared" si="22"/>
        <v>379157.59344000003</v>
      </c>
      <c r="H991" s="2">
        <f t="shared" si="19"/>
        <v>9.0000001713633537E-2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20272507</v>
      </c>
      <c r="D993" s="1">
        <f>BILANCA!E15</f>
        <v>20484432.260000002</v>
      </c>
      <c r="E993" s="1">
        <v>0</v>
      </c>
      <c r="F993" s="1">
        <v>0</v>
      </c>
      <c r="G993" s="2">
        <f t="shared" si="22"/>
        <v>612413.71519999998</v>
      </c>
      <c r="H993" s="2">
        <f t="shared" si="19"/>
        <v>0.26000000163912773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4446620</v>
      </c>
      <c r="D996" s="1">
        <f>BILANCA!E18</f>
        <v>4700026.17</v>
      </c>
      <c r="E996" s="1">
        <v>0</v>
      </c>
      <c r="F996" s="1">
        <v>0</v>
      </c>
      <c r="G996" s="2">
        <f t="shared" si="22"/>
        <v>180006.74041999999</v>
      </c>
      <c r="H996" s="2">
        <f t="shared" si="19"/>
        <v>0.16999999992549419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418070</v>
      </c>
      <c r="D997" s="1">
        <f>BILANCA!E19</f>
        <v>467558.31000000006</v>
      </c>
      <c r="E997" s="1">
        <v>0</v>
      </c>
      <c r="F997" s="1">
        <v>0</v>
      </c>
      <c r="G997" s="2">
        <f t="shared" si="22"/>
        <v>18944.612680000002</v>
      </c>
      <c r="H997" s="2">
        <f t="shared" si="19"/>
        <v>0.31000000005587935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754818</v>
      </c>
      <c r="D998" s="1">
        <f>BILANCA!E20</f>
        <v>766637.29</v>
      </c>
      <c r="E998" s="1">
        <v>0</v>
      </c>
      <c r="F998" s="1">
        <v>0</v>
      </c>
      <c r="G998" s="2">
        <f t="shared" si="22"/>
        <v>34321.388699999996</v>
      </c>
      <c r="H998" s="2">
        <f t="shared" si="19"/>
        <v>0.2900000000372529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8842</v>
      </c>
      <c r="D999" s="1">
        <f>BILANCA!E21</f>
        <v>8841.57</v>
      </c>
      <c r="E999" s="1">
        <v>0</v>
      </c>
      <c r="F999" s="1">
        <v>0</v>
      </c>
      <c r="G999" s="2">
        <f t="shared" si="22"/>
        <v>424.40224000000001</v>
      </c>
      <c r="H999" s="2">
        <f t="shared" si="19"/>
        <v>0.43000000000029104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116755</v>
      </c>
      <c r="D1000" s="1">
        <f>BILANCA!E22</f>
        <v>138453.89000000001</v>
      </c>
      <c r="E1000" s="1">
        <v>0</v>
      </c>
      <c r="F1000" s="1">
        <v>0</v>
      </c>
      <c r="G1000" s="2">
        <f t="shared" si="22"/>
        <v>6692.2672600000005</v>
      </c>
      <c r="H1000" s="2">
        <f t="shared" si="19"/>
        <v>0.10999999998603016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14291</v>
      </c>
      <c r="D1002" s="1">
        <f>BILANCA!E24</f>
        <v>14291.3</v>
      </c>
      <c r="E1002" s="1">
        <v>0</v>
      </c>
      <c r="F1002" s="1">
        <v>0</v>
      </c>
      <c r="G1002" s="2">
        <f t="shared" si="22"/>
        <v>814.59839999999997</v>
      </c>
      <c r="H1002" s="2">
        <f t="shared" si="19"/>
        <v>0.2999999999992724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55668</v>
      </c>
      <c r="D1003" s="1">
        <f>BILANCA!E25</f>
        <v>104449.74</v>
      </c>
      <c r="E1003" s="1">
        <v>0</v>
      </c>
      <c r="F1003" s="1">
        <v>0</v>
      </c>
      <c r="G1003" s="2">
        <f t="shared" si="22"/>
        <v>5291.3495999999996</v>
      </c>
      <c r="H1003" s="2">
        <f t="shared" si="19"/>
        <v>0.25999999999476131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484520</v>
      </c>
      <c r="D1004" s="1">
        <f>BILANCA!E26</f>
        <v>516046.98</v>
      </c>
      <c r="E1004" s="1">
        <v>0</v>
      </c>
      <c r="F1004" s="1">
        <v>0</v>
      </c>
      <c r="G1004" s="2">
        <f t="shared" si="22"/>
        <v>31848.89316</v>
      </c>
      <c r="H1004" s="2">
        <f t="shared" si="19"/>
        <v>2.0000000018626451E-2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1016824</v>
      </c>
      <c r="D1006" s="1">
        <f>BILANCA!E28</f>
        <v>1081162.46</v>
      </c>
      <c r="E1006" s="1">
        <v>0</v>
      </c>
      <c r="F1006" s="1">
        <v>0</v>
      </c>
      <c r="G1006" s="2">
        <f t="shared" si="22"/>
        <v>73120.425159999999</v>
      </c>
      <c r="H1006" s="2">
        <f t="shared" si="19"/>
        <v>0.4599999999627471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743118</v>
      </c>
      <c r="D1014" s="1">
        <f>BILANCA!E36</f>
        <v>773239.34</v>
      </c>
      <c r="E1014" s="1">
        <v>0</v>
      </c>
      <c r="F1014" s="1">
        <v>0</v>
      </c>
      <c r="G1014" s="2">
        <f t="shared" si="22"/>
        <v>70977.497080000001</v>
      </c>
      <c r="H1014" s="2">
        <f t="shared" si="19"/>
        <v>0.33999999996740371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743118</v>
      </c>
      <c r="D1018" s="1">
        <f>BILANCA!E40</f>
        <v>773239.34</v>
      </c>
      <c r="E1018" s="1">
        <v>0</v>
      </c>
      <c r="F1018" s="1">
        <v>0</v>
      </c>
      <c r="G1018" s="2">
        <f t="shared" si="22"/>
        <v>80135.883800000011</v>
      </c>
      <c r="H1018" s="2">
        <f t="shared" si="19"/>
        <v>0.33999999996740371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5974</v>
      </c>
      <c r="D1025" s="1">
        <f>BILANCA!E47</f>
        <v>5974.34</v>
      </c>
      <c r="E1025" s="1">
        <v>0</v>
      </c>
      <c r="F1025" s="1">
        <v>0</v>
      </c>
      <c r="G1025" s="2">
        <f t="shared" si="22"/>
        <v>752.75256000000013</v>
      </c>
      <c r="H1025" s="2">
        <f t="shared" si="19"/>
        <v>0.34000000000014552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5974</v>
      </c>
      <c r="D1028" s="1">
        <f>BILANCA!E50</f>
        <v>5974.34</v>
      </c>
      <c r="E1028" s="1">
        <v>0</v>
      </c>
      <c r="F1028" s="1">
        <v>0</v>
      </c>
      <c r="G1028" s="2">
        <f t="shared" si="22"/>
        <v>806.52060000000006</v>
      </c>
      <c r="H1028" s="2">
        <f t="shared" si="19"/>
        <v>0.34000000000014552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522542</v>
      </c>
      <c r="D1032" s="1">
        <f>BILANCA!E54</f>
        <v>521823.18</v>
      </c>
      <c r="E1032" s="1">
        <v>0</v>
      </c>
      <c r="F1032" s="1">
        <v>0</v>
      </c>
      <c r="G1032" s="2">
        <f t="shared" si="22"/>
        <v>76743.229640000005</v>
      </c>
      <c r="H1032" s="2">
        <f t="shared" si="19"/>
        <v>0.17999999999301508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522542</v>
      </c>
      <c r="D1033" s="1">
        <f>BILANCA!E55</f>
        <v>521823.18</v>
      </c>
      <c r="E1033" s="1">
        <v>0</v>
      </c>
      <c r="F1033" s="1">
        <v>0</v>
      </c>
      <c r="G1033" s="2">
        <f t="shared" si="22"/>
        <v>78309.418000000005</v>
      </c>
      <c r="H1033" s="2">
        <f t="shared" si="19"/>
        <v>0.17999999999301508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1029777</v>
      </c>
      <c r="D1046" s="1">
        <f>BILANCA!E68</f>
        <v>1062753.06</v>
      </c>
      <c r="E1046" s="1">
        <v>0</v>
      </c>
      <c r="F1046" s="1">
        <v>0</v>
      </c>
      <c r="G1046" s="2">
        <f t="shared" si="22"/>
        <v>198782.83656</v>
      </c>
      <c r="H1046" s="2">
        <f t="shared" si="19"/>
        <v>6.0000000055879354E-2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63674</v>
      </c>
      <c r="D1047" s="1">
        <f>BILANCA!E69</f>
        <v>32934.870000000003</v>
      </c>
      <c r="E1047" s="1">
        <v>0</v>
      </c>
      <c r="F1047" s="1">
        <v>0</v>
      </c>
      <c r="G1047" s="2">
        <f t="shared" si="22"/>
        <v>8290.7993600000009</v>
      </c>
      <c r="H1047" s="2">
        <f t="shared" si="19"/>
        <v>0.12999999999738066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62890</v>
      </c>
      <c r="D1048" s="1">
        <f>BILANCA!E70</f>
        <v>32934.870000000003</v>
      </c>
      <c r="E1048" s="1">
        <v>0</v>
      </c>
      <c r="F1048" s="1">
        <v>0</v>
      </c>
      <c r="G1048" s="2">
        <f t="shared" si="22"/>
        <v>8369.3831000000009</v>
      </c>
      <c r="H1048" s="2">
        <f t="shared" si="19"/>
        <v>0.12999999999738066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62890</v>
      </c>
      <c r="D1050" s="1">
        <f>BILANCA!E72</f>
        <v>32934.870000000003</v>
      </c>
      <c r="E1050" s="1">
        <v>0</v>
      </c>
      <c r="F1050" s="1">
        <v>0</v>
      </c>
      <c r="G1050" s="2">
        <f t="shared" si="22"/>
        <v>8626.9025800000018</v>
      </c>
      <c r="H1050" s="2">
        <f t="shared" si="19"/>
        <v>0.12999999999738066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784</v>
      </c>
      <c r="D1054" s="1">
        <f>BILANCA!E76</f>
        <v>0</v>
      </c>
      <c r="E1054" s="1">
        <v>0</v>
      </c>
      <c r="F1054" s="1">
        <v>0</v>
      </c>
      <c r="G1054" s="2">
        <f t="shared" si="22"/>
        <v>55.663999999999994</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203896</v>
      </c>
      <c r="D1056" s="1">
        <f>BILANCA!E78</f>
        <v>265261.25</v>
      </c>
      <c r="E1056" s="1">
        <v>0</v>
      </c>
      <c r="F1056" s="1">
        <v>0</v>
      </c>
      <c r="G1056" s="2">
        <f t="shared" si="22"/>
        <v>53612.550499999998</v>
      </c>
      <c r="H1056" s="2">
        <f t="shared" si="19"/>
        <v>0.25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203896</v>
      </c>
      <c r="D1064" s="1">
        <f>BILANCA!E86</f>
        <v>265261.25</v>
      </c>
      <c r="E1064" s="1">
        <v>0</v>
      </c>
      <c r="F1064" s="1">
        <v>0</v>
      </c>
      <c r="G1064" s="2">
        <f t="shared" si="22"/>
        <v>59487.898500000003</v>
      </c>
      <c r="H1064" s="2">
        <f t="shared" si="19"/>
        <v>0.25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30282</v>
      </c>
      <c r="D1124" s="1">
        <f>BILANCA!E146</f>
        <v>37650</v>
      </c>
      <c r="E1124" s="1">
        <v>0</v>
      </c>
      <c r="F1124" s="1">
        <v>0</v>
      </c>
      <c r="G1124" s="2">
        <f t="shared" si="22"/>
        <v>14887.061999999998</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24900</v>
      </c>
      <c r="D1137" s="1">
        <f>BILANCA!E159</f>
        <v>34050</v>
      </c>
      <c r="E1137" s="1">
        <v>0</v>
      </c>
      <c r="F1137" s="1">
        <v>0</v>
      </c>
      <c r="G1137" s="2">
        <f t="shared" si="22"/>
        <v>14322</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3533</v>
      </c>
      <c r="D1138" s="1">
        <f>BILANCA!E160</f>
        <v>3600</v>
      </c>
      <c r="E1138" s="1">
        <v>0</v>
      </c>
      <c r="F1138" s="1">
        <v>0</v>
      </c>
      <c r="G1138" s="2">
        <f t="shared" si="22"/>
        <v>1663.615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1849</v>
      </c>
      <c r="D1140" s="1">
        <f>BILANCA!E162</f>
        <v>0</v>
      </c>
      <c r="E1140" s="1">
        <v>0</v>
      </c>
      <c r="F1140" s="1">
        <v>0</v>
      </c>
      <c r="G1140" s="2">
        <f t="shared" si="22"/>
        <v>290.29300000000001</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91522</v>
      </c>
      <c r="D1142" s="1">
        <f>BILANCA!E164</f>
        <v>0</v>
      </c>
      <c r="E1142" s="1">
        <v>0</v>
      </c>
      <c r="F1142" s="1">
        <v>0</v>
      </c>
      <c r="G1142" s="2">
        <f t="shared" si="22"/>
        <v>14551.998</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91522</v>
      </c>
      <c r="D1144" s="1">
        <f>BILANCA!E166</f>
        <v>0</v>
      </c>
      <c r="E1144" s="1">
        <v>0</v>
      </c>
      <c r="F1144" s="1">
        <v>0</v>
      </c>
      <c r="G1144" s="2">
        <f t="shared" si="22"/>
        <v>14735.042000000001</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640403</v>
      </c>
      <c r="D1148" s="1">
        <f>BILANCA!E170</f>
        <v>726906.94</v>
      </c>
      <c r="E1148" s="1">
        <v>0</v>
      </c>
      <c r="F1148" s="1">
        <v>0</v>
      </c>
      <c r="G1148" s="2">
        <f t="shared" si="22"/>
        <v>345545.78519999998</v>
      </c>
      <c r="H1148" s="2">
        <f t="shared" si="23"/>
        <v>6.0000000055879354E-2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640403</v>
      </c>
      <c r="D1151" s="1">
        <f>BILANCA!E173</f>
        <v>726906.94</v>
      </c>
      <c r="E1151" s="1">
        <v>0</v>
      </c>
      <c r="F1151" s="1">
        <v>0</v>
      </c>
      <c r="G1151" s="2">
        <f t="shared" si="22"/>
        <v>351828.43583999999</v>
      </c>
      <c r="H1151" s="2">
        <f t="shared" si="23"/>
        <v>6.0000000055879354E-2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17273734</v>
      </c>
      <c r="D1152" s="1">
        <f>BILANCA!E175</f>
        <v>17314717.460000001</v>
      </c>
      <c r="E1152" s="1">
        <v>0</v>
      </c>
      <c r="F1152" s="1">
        <v>0</v>
      </c>
      <c r="G1152" s="2">
        <f t="shared" si="22"/>
        <v>8771635.547480002</v>
      </c>
      <c r="H1152" s="2">
        <f t="shared" si="23"/>
        <v>0.46000000089406967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1116367</v>
      </c>
      <c r="D1153" s="1">
        <f>BILANCA!E176</f>
        <v>1333483.4100000001</v>
      </c>
      <c r="E1153" s="1">
        <v>0</v>
      </c>
      <c r="F1153" s="1">
        <v>0</v>
      </c>
      <c r="G1153" s="2">
        <f t="shared" si="22"/>
        <v>643166.74940000009</v>
      </c>
      <c r="H1153" s="2">
        <f t="shared" si="23"/>
        <v>0.41000000014901161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1013508</v>
      </c>
      <c r="D1154" s="1">
        <f>BILANCA!E177</f>
        <v>1114513.4100000001</v>
      </c>
      <c r="E1154" s="1">
        <v>0</v>
      </c>
      <c r="F1154" s="1">
        <v>0</v>
      </c>
      <c r="G1154" s="2">
        <f t="shared" si="22"/>
        <v>554473.45422000007</v>
      </c>
      <c r="H1154" s="2">
        <f t="shared" si="23"/>
        <v>0.41000000014901161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688310</v>
      </c>
      <c r="D1155" s="1">
        <f>BILANCA!E178</f>
        <v>797010.52</v>
      </c>
      <c r="E1155" s="1">
        <v>0</v>
      </c>
      <c r="F1155" s="1">
        <v>0</v>
      </c>
      <c r="G1155" s="2">
        <f t="shared" si="22"/>
        <v>392560.93887999997</v>
      </c>
      <c r="H1155" s="2">
        <f t="shared" si="23"/>
        <v>0.47999999998137355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120931</v>
      </c>
      <c r="D1156" s="1">
        <f>BILANCA!E179</f>
        <v>53653.93</v>
      </c>
      <c r="E1156" s="1">
        <v>0</v>
      </c>
      <c r="F1156" s="1">
        <v>0</v>
      </c>
      <c r="G1156" s="2">
        <f t="shared" si="22"/>
        <v>39485.322780000002</v>
      </c>
      <c r="H1156" s="2">
        <f t="shared" si="23"/>
        <v>6.9999999999708962E-2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371</v>
      </c>
      <c r="D1157" s="1">
        <f>BILANCA!E180</f>
        <v>2340.41</v>
      </c>
      <c r="E1157" s="1">
        <v>0</v>
      </c>
      <c r="F1157" s="1">
        <v>0</v>
      </c>
      <c r="G1157" s="2">
        <f t="shared" si="22"/>
        <v>879.01667999999984</v>
      </c>
      <c r="H1157" s="2">
        <f t="shared" si="23"/>
        <v>0.40999999999985448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371</v>
      </c>
      <c r="D1160" s="1">
        <f>BILANCA!E183</f>
        <v>2340.41</v>
      </c>
      <c r="E1160" s="1">
        <v>0</v>
      </c>
      <c r="F1160" s="1">
        <v>0</v>
      </c>
      <c r="G1160" s="2">
        <f t="shared" si="22"/>
        <v>894.1721399999999</v>
      </c>
      <c r="H1160" s="2">
        <f t="shared" si="23"/>
        <v>0.40999999999985448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203896</v>
      </c>
      <c r="D1165" s="1">
        <f>BILANCA!E188</f>
        <v>261508.55</v>
      </c>
      <c r="E1165" s="1">
        <v>0</v>
      </c>
      <c r="F1165" s="1">
        <v>0</v>
      </c>
      <c r="G1165" s="2">
        <f t="shared" si="22"/>
        <v>132298.18419999999</v>
      </c>
      <c r="H1165" s="2">
        <f t="shared" si="23"/>
        <v>0.45000000001164153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102859</v>
      </c>
      <c r="D1166" s="1">
        <f>BILANCA!E189</f>
        <v>218970</v>
      </c>
      <c r="E1166" s="1">
        <v>0</v>
      </c>
      <c r="F1166" s="1">
        <v>0</v>
      </c>
      <c r="G1166" s="2">
        <f t="shared" si="22"/>
        <v>98966.217000000004</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16157367</v>
      </c>
      <c r="D1214" s="1">
        <f>BILANCA!E237</f>
        <v>15981234.049999999</v>
      </c>
      <c r="E1214" s="1">
        <v>0</v>
      </c>
      <c r="F1214" s="1">
        <v>0</v>
      </c>
      <c r="G1214" s="2">
        <f t="shared" si="22"/>
        <v>11115681.9081</v>
      </c>
      <c r="H1214" s="2">
        <f t="shared" si="23"/>
        <v>4.999999888241291E-2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16243958</v>
      </c>
      <c r="D1215" s="1">
        <f>BILANCA!E238</f>
        <v>16251964.399999999</v>
      </c>
      <c r="E1215" s="1">
        <v>0</v>
      </c>
      <c r="F1215" s="1">
        <v>0</v>
      </c>
      <c r="G1215" s="2">
        <f t="shared" si="22"/>
        <v>11309509.737599999</v>
      </c>
      <c r="H1215" s="2">
        <f t="shared" si="23"/>
        <v>0.39999999850988388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16243958</v>
      </c>
      <c r="D1216" s="1">
        <f>BILANCA!E239</f>
        <v>16251964.399999999</v>
      </c>
      <c r="E1216" s="1">
        <v>0</v>
      </c>
      <c r="F1216" s="1">
        <v>0</v>
      </c>
      <c r="G1216" s="2">
        <f t="shared" si="22"/>
        <v>11358257.624399999</v>
      </c>
      <c r="H1216" s="2">
        <f t="shared" si="23"/>
        <v>0.39999999850988388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16072477</v>
      </c>
      <c r="D1217" s="1">
        <f>BILANCA!E240</f>
        <v>16021643.619999999</v>
      </c>
      <c r="E1217" s="1">
        <v>0</v>
      </c>
      <c r="F1217" s="1">
        <v>0</v>
      </c>
      <c r="G1217" s="2">
        <f t="shared" si="22"/>
        <v>11259088.83216</v>
      </c>
      <c r="H1217" s="2">
        <f t="shared" si="23"/>
        <v>0.38000000081956387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171481</v>
      </c>
      <c r="D1218" s="1">
        <f>BILANCA!E241</f>
        <v>230320.78</v>
      </c>
      <c r="E1218" s="1">
        <v>0</v>
      </c>
      <c r="F1218" s="1">
        <v>0</v>
      </c>
      <c r="G1218" s="2">
        <f t="shared" si="22"/>
        <v>148548.80159999998</v>
      </c>
      <c r="H1218" s="2">
        <f t="shared" si="23"/>
        <v>0.22000000000116415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-206795</v>
      </c>
      <c r="D1222" s="1">
        <f>BILANCA!E245</f>
        <v>-308380.34999999998</v>
      </c>
      <c r="E1222" s="1">
        <v>0</v>
      </c>
      <c r="F1222" s="1">
        <v>0</v>
      </c>
      <c r="G1222" s="2">
        <f t="shared" si="22"/>
        <v>-196829.81229999999</v>
      </c>
      <c r="H1222" s="2">
        <f t="shared" si="23"/>
        <v>0.34999999997671694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206795</v>
      </c>
      <c r="D1227" s="1">
        <f>BILANCA!E250</f>
        <v>308380.34999999998</v>
      </c>
      <c r="E1227" s="1">
        <v>0</v>
      </c>
      <c r="F1227" s="1">
        <v>0</v>
      </c>
      <c r="G1227" s="2">
        <f t="shared" si="22"/>
        <v>200947.59080000001</v>
      </c>
      <c r="H1227" s="2">
        <f t="shared" si="23"/>
        <v>0.34999999997671694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130104</v>
      </c>
      <c r="D1228" s="1">
        <f>BILANCA!E251</f>
        <v>90606.23</v>
      </c>
      <c r="E1228" s="1">
        <v>0</v>
      </c>
      <c r="F1228" s="1">
        <v>0</v>
      </c>
      <c r="G1228" s="2">
        <f t="shared" si="22"/>
        <v>76272.532699999996</v>
      </c>
      <c r="H1228" s="2">
        <f t="shared" si="23"/>
        <v>0.22999999999592546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76691</v>
      </c>
      <c r="D1229" s="1">
        <f>BILANCA!E252</f>
        <v>217774.12</v>
      </c>
      <c r="E1229" s="1">
        <v>0</v>
      </c>
      <c r="F1229" s="1">
        <v>0</v>
      </c>
      <c r="G1229" s="2">
        <f t="shared" si="22"/>
        <v>126010.85304</v>
      </c>
      <c r="H1229" s="2">
        <f t="shared" si="23"/>
        <v>0.11999999999534339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28682</v>
      </c>
      <c r="D1232" s="1">
        <f>BILANCA!E255</f>
        <v>37650</v>
      </c>
      <c r="E1232" s="1">
        <v>0</v>
      </c>
      <c r="F1232" s="1">
        <v>0</v>
      </c>
      <c r="G1232" s="2">
        <f t="shared" si="22"/>
        <v>25891.518</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91522</v>
      </c>
      <c r="D1233" s="1">
        <f>BILANCA!E256</f>
        <v>0</v>
      </c>
      <c r="E1233" s="1">
        <v>0</v>
      </c>
      <c r="F1233" s="1">
        <v>0</v>
      </c>
      <c r="G1233" s="2">
        <f t="shared" si="22"/>
        <v>22880.5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715638</v>
      </c>
      <c r="D1236" s="1">
        <f>BILANCA!E259</f>
        <v>791895.43</v>
      </c>
      <c r="E1236" s="1">
        <v>0</v>
      </c>
      <c r="F1236" s="1">
        <v>0</v>
      </c>
      <c r="G1236" s="2">
        <f t="shared" si="22"/>
        <v>581755.50158000004</v>
      </c>
      <c r="H1236" s="2">
        <f t="shared" si="23"/>
        <v>0.43000000005122274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715638</v>
      </c>
      <c r="D1237" s="1">
        <f>BILANCA!E260</f>
        <v>791895.43</v>
      </c>
      <c r="E1237" s="1">
        <v>0</v>
      </c>
      <c r="F1237" s="1">
        <v>0</v>
      </c>
      <c r="G1237" s="2">
        <f t="shared" si="22"/>
        <v>584054.93044000003</v>
      </c>
      <c r="H1237" s="2">
        <f t="shared" si="23"/>
        <v>0.43000000005122274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2880</v>
      </c>
      <c r="E1240" s="1">
        <v>0</v>
      </c>
      <c r="F1240" s="1">
        <v>0</v>
      </c>
      <c r="G1240" s="2">
        <f t="shared" si="22"/>
        <v>1480.32</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30282</v>
      </c>
      <c r="D1241" s="1">
        <f>BILANCA!E265</f>
        <v>34770</v>
      </c>
      <c r="E1241" s="1">
        <v>0</v>
      </c>
      <c r="F1241" s="1">
        <v>0</v>
      </c>
      <c r="G1241" s="2">
        <f t="shared" si="22"/>
        <v>25754.076000000001</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91522</v>
      </c>
      <c r="D1243" s="1">
        <f>BILANCA!E267</f>
        <v>0</v>
      </c>
      <c r="E1243" s="1">
        <v>0</v>
      </c>
      <c r="F1243" s="1">
        <v>0</v>
      </c>
      <c r="G1243" s="2">
        <f t="shared" si="24"/>
        <v>23795.72</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203896</v>
      </c>
      <c r="D1244" s="1">
        <f>BILANCA!E268</f>
        <v>265261.25</v>
      </c>
      <c r="E1244" s="1">
        <v>0</v>
      </c>
      <c r="F1244" s="1">
        <v>0</v>
      </c>
      <c r="G1244" s="2">
        <f t="shared" si="24"/>
        <v>191683.2285</v>
      </c>
      <c r="H1244" s="2">
        <f t="shared" si="23"/>
        <v>0.25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1319</v>
      </c>
      <c r="D1263" s="1">
        <f>BILANCA!E287</f>
        <v>9333.16</v>
      </c>
      <c r="E1263" s="1">
        <v>0</v>
      </c>
      <c r="F1263" s="1">
        <v>0</v>
      </c>
      <c r="G1263" s="2">
        <f t="shared" si="24"/>
        <v>5595.8896000000004</v>
      </c>
      <c r="H1263" s="2">
        <f t="shared" si="23"/>
        <v>0.15999999999985448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1012189</v>
      </c>
      <c r="D1264" s="1">
        <f>BILANCA!E288</f>
        <v>1105180.25</v>
      </c>
      <c r="E1264" s="1">
        <v>0</v>
      </c>
      <c r="F1264" s="1">
        <v>0</v>
      </c>
      <c r="G1264" s="2">
        <f t="shared" si="24"/>
        <v>905536.40950000007</v>
      </c>
      <c r="H1264" s="2">
        <f t="shared" si="23"/>
        <v>0.25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16082</v>
      </c>
      <c r="D1265" s="1">
        <f>BILANCA!E289</f>
        <v>265</v>
      </c>
      <c r="E1265" s="1">
        <v>0</v>
      </c>
      <c r="F1265" s="1">
        <v>0</v>
      </c>
      <c r="G1265" s="2">
        <f t="shared" si="24"/>
        <v>4684.5839999999998</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86777</v>
      </c>
      <c r="D1266" s="1">
        <f>BILANCA!E290</f>
        <v>218705</v>
      </c>
      <c r="E1266" s="1">
        <v>0</v>
      </c>
      <c r="F1266" s="1">
        <v>0</v>
      </c>
      <c r="G1266" s="2">
        <f t="shared" si="24"/>
        <v>148344.92099999997</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203896</v>
      </c>
      <c r="D1278" s="1">
        <f>BILANCA!E302</f>
        <v>261508.55</v>
      </c>
      <c r="E1278" s="1">
        <v>0</v>
      </c>
      <c r="F1278" s="1">
        <v>0</v>
      </c>
      <c r="G1278" s="2">
        <f t="shared" si="24"/>
        <v>214439.3645</v>
      </c>
      <c r="H1278" s="2">
        <f t="shared" si="23"/>
        <v>0.45000000001164153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9595415</v>
      </c>
      <c r="D1408" s="1">
        <f>'RAS-funkcijski'!E114</f>
        <v>10624784.029999999</v>
      </c>
      <c r="E1408" s="1">
        <v>0</v>
      </c>
      <c r="F1408" s="1">
        <v>0</v>
      </c>
      <c r="G1408" s="2">
        <f t="shared" si="24"/>
        <v>3392948.1365999999</v>
      </c>
      <c r="H1408" s="2">
        <f t="shared" si="27"/>
        <v>2.9999999329447746E-2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9397492</v>
      </c>
      <c r="D1409" s="1">
        <f>'RAS-funkcijski'!E115</f>
        <v>10419189.24</v>
      </c>
      <c r="E1409" s="1">
        <v>0</v>
      </c>
      <c r="F1409" s="1">
        <v>0</v>
      </c>
      <c r="G1409" s="2">
        <f t="shared" si="24"/>
        <v>3356181.6232799999</v>
      </c>
      <c r="H1409" s="2">
        <f t="shared" si="27"/>
        <v>0.24000000022351742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9397492</v>
      </c>
      <c r="D1411" s="1">
        <f>'RAS-funkcijski'!E117</f>
        <v>10419189.24</v>
      </c>
      <c r="E1411" s="1">
        <v>0</v>
      </c>
      <c r="F1411" s="1">
        <v>0</v>
      </c>
      <c r="G1411" s="2">
        <f t="shared" si="24"/>
        <v>3416653.36424</v>
      </c>
      <c r="H1411" s="2">
        <f t="shared" si="27"/>
        <v>0.24000000022351742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197923</v>
      </c>
      <c r="D1420" s="1">
        <f>'RAS-funkcijski'!E126</f>
        <v>205594.79</v>
      </c>
      <c r="E1420" s="1">
        <v>0</v>
      </c>
      <c r="F1420" s="1">
        <v>0</v>
      </c>
      <c r="G1420" s="2">
        <f t="shared" si="24"/>
        <v>74311.734759999992</v>
      </c>
      <c r="H1420" s="2">
        <f t="shared" si="27"/>
        <v>0.20999999999185093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9595415</v>
      </c>
      <c r="D1435" s="13">
        <f>'RAS-funkcijski'!E141</f>
        <v>10624784.029999999</v>
      </c>
      <c r="E1435" s="13">
        <v>0</v>
      </c>
      <c r="F1435" s="13">
        <v>0</v>
      </c>
      <c r="G1435" s="14">
        <f t="shared" si="24"/>
        <v>4225762.6792200003</v>
      </c>
      <c r="H1435" s="14">
        <f t="shared" si="27"/>
        <v>2.9999999329447746E-2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6550.41</v>
      </c>
      <c r="D1436" s="6">
        <f>'P-VRIO'!E5</f>
        <v>732.05</v>
      </c>
      <c r="E1436" s="6">
        <v>0</v>
      </c>
      <c r="F1436" s="6">
        <v>0</v>
      </c>
      <c r="G1436" s="7">
        <f t="shared" si="24"/>
        <v>8.0145099999999996</v>
      </c>
      <c r="H1436" s="7">
        <f t="shared" si="27"/>
        <v>0.45999999999980901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6550.41</v>
      </c>
      <c r="D1453" s="1">
        <f>'P-VRIO'!E22</f>
        <v>732.05</v>
      </c>
      <c r="E1453" s="1">
        <v>0</v>
      </c>
      <c r="F1453" s="1">
        <v>0</v>
      </c>
      <c r="G1453" s="2">
        <f t="shared" si="24"/>
        <v>144.26118</v>
      </c>
      <c r="H1453" s="2">
        <f t="shared" si="27"/>
        <v>0.45999999999980901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6550.41</v>
      </c>
      <c r="D1454" s="1">
        <f>'P-VRIO'!E23</f>
        <v>0</v>
      </c>
      <c r="E1454" s="1">
        <v>0</v>
      </c>
      <c r="F1454" s="1">
        <v>0</v>
      </c>
      <c r="G1454" s="2">
        <f t="shared" si="24"/>
        <v>124.45778999999999</v>
      </c>
      <c r="H1454" s="2">
        <f t="shared" si="27"/>
        <v>0.40999999999985448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6550.41</v>
      </c>
      <c r="D1456" s="1">
        <f>'P-VRIO'!E25</f>
        <v>0</v>
      </c>
      <c r="E1456" s="1">
        <v>0</v>
      </c>
      <c r="F1456" s="1">
        <v>0</v>
      </c>
      <c r="G1456" s="2">
        <f t="shared" si="24"/>
        <v>137.55861000000002</v>
      </c>
      <c r="H1456" s="2">
        <f t="shared" si="27"/>
        <v>0.40999999999985448</v>
      </c>
      <c r="I1456" s="10">
        <f t="shared" si="30"/>
        <v>56.399030099979989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732.05</v>
      </c>
      <c r="E1461" s="1">
        <v>0</v>
      </c>
      <c r="F1461" s="1">
        <v>0</v>
      </c>
      <c r="G1461" s="2">
        <f t="shared" si="24"/>
        <v>38.066599999999994</v>
      </c>
      <c r="H1461" s="2">
        <f t="shared" si="27"/>
        <v>4.9999999999954525E-2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732.05</v>
      </c>
      <c r="E1468" s="1">
        <v>0</v>
      </c>
      <c r="F1468" s="1">
        <v>0</v>
      </c>
      <c r="G1468" s="2">
        <f t="shared" si="24"/>
        <v>48.315300000000001</v>
      </c>
      <c r="H1468" s="2">
        <f t="shared" si="27"/>
        <v>4.9999999999954525E-2</v>
      </c>
      <c r="I1468" s="10">
        <f t="shared" si="31"/>
        <v>2.415764999997803</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1116367.33</v>
      </c>
      <c r="D1480" s="6"/>
      <c r="E1480" s="6">
        <v>0</v>
      </c>
      <c r="F1480" s="6">
        <v>0</v>
      </c>
      <c r="G1480" s="7">
        <f t="shared" ref="G1480:G1580" si="34">B1480/1000*C1480</f>
        <v>1116.36733</v>
      </c>
      <c r="H1480" s="7">
        <f t="shared" ref="H1480:H1580" si="35">ABS(C1480-ROUND(C1480,0))</f>
        <v>0.33000000007450581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10952134.800000001</v>
      </c>
      <c r="D1481" s="1">
        <v>0</v>
      </c>
      <c r="E1481" s="1">
        <v>0</v>
      </c>
      <c r="F1481" s="1">
        <v>0</v>
      </c>
      <c r="G1481" s="2">
        <f t="shared" si="34"/>
        <v>21904.269600000003</v>
      </c>
      <c r="H1481" s="2">
        <f t="shared" si="35"/>
        <v>0.19999999925494194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143789.79999999999</v>
      </c>
      <c r="D1482" s="1">
        <v>0</v>
      </c>
      <c r="E1482" s="1">
        <v>0</v>
      </c>
      <c r="F1482" s="1">
        <v>0</v>
      </c>
      <c r="G1482" s="2">
        <f t="shared" si="34"/>
        <v>431.36939999999998</v>
      </c>
      <c r="H1482" s="2">
        <f t="shared" si="35"/>
        <v>0.20000000001164153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10372014.050000001</v>
      </c>
      <c r="D1483" s="1">
        <v>0</v>
      </c>
      <c r="E1483" s="1">
        <v>0</v>
      </c>
      <c r="F1483" s="1">
        <v>0</v>
      </c>
      <c r="G1483" s="2">
        <f t="shared" si="34"/>
        <v>41488.056200000006</v>
      </c>
      <c r="H1483" s="2">
        <f t="shared" si="35"/>
        <v>5.000000074505806E-2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9002979.4600000009</v>
      </c>
      <c r="D1484" s="1">
        <v>0</v>
      </c>
      <c r="E1484" s="1">
        <v>0</v>
      </c>
      <c r="F1484" s="1">
        <v>0</v>
      </c>
      <c r="G1484" s="2">
        <f t="shared" si="34"/>
        <v>45014.897300000004</v>
      </c>
      <c r="H1484" s="2">
        <f t="shared" si="35"/>
        <v>0.46000000089406967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1040173.47</v>
      </c>
      <c r="D1485" s="1">
        <v>0</v>
      </c>
      <c r="E1485" s="1">
        <v>0</v>
      </c>
      <c r="F1485" s="1">
        <v>0</v>
      </c>
      <c r="G1485" s="2">
        <f t="shared" si="34"/>
        <v>6241.0408200000002</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31838.17</v>
      </c>
      <c r="D1486" s="1">
        <v>0</v>
      </c>
      <c r="E1486" s="1">
        <v>0</v>
      </c>
      <c r="F1486" s="1">
        <v>0</v>
      </c>
      <c r="G1486" s="2">
        <f t="shared" si="34"/>
        <v>222.86718999999999</v>
      </c>
      <c r="H1486" s="2">
        <f t="shared" si="35"/>
        <v>0.16999999999825377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297022.95</v>
      </c>
      <c r="D1489" s="1">
        <v>0</v>
      </c>
      <c r="E1489" s="1">
        <v>0</v>
      </c>
      <c r="F1489" s="1">
        <v>0</v>
      </c>
      <c r="G1489" s="2">
        <f t="shared" si="34"/>
        <v>2970.2295000000004</v>
      </c>
      <c r="H1489" s="2">
        <f t="shared" si="35"/>
        <v>4.9999999988358468E-2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436330.95</v>
      </c>
      <c r="D1492" s="1">
        <v>0</v>
      </c>
      <c r="E1492" s="1">
        <v>0</v>
      </c>
      <c r="F1492" s="1">
        <v>0</v>
      </c>
      <c r="G1492" s="2">
        <f t="shared" si="34"/>
        <v>5672.3023499999999</v>
      </c>
      <c r="H1492" s="2">
        <f t="shared" si="35"/>
        <v>4.9999999988358468E-2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10735018.722999999</v>
      </c>
      <c r="D1499" s="1">
        <v>0</v>
      </c>
      <c r="E1499" s="1">
        <v>0</v>
      </c>
      <c r="F1499" s="1">
        <v>0</v>
      </c>
      <c r="G1499" s="2">
        <f t="shared" si="34"/>
        <v>214700.37445999999</v>
      </c>
      <c r="H1499" s="2">
        <f t="shared" si="35"/>
        <v>0.27700000070035458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86177.073000000004</v>
      </c>
      <c r="D1500" s="1">
        <v>0</v>
      </c>
      <c r="E1500" s="1">
        <v>0</v>
      </c>
      <c r="F1500" s="1">
        <v>0</v>
      </c>
      <c r="G1500" s="2">
        <f t="shared" si="34"/>
        <v>1809.7185330000002</v>
      </c>
      <c r="H1500" s="2">
        <f t="shared" si="35"/>
        <v>7.3000000003958121E-2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10328621.469999999</v>
      </c>
      <c r="D1501" s="1">
        <v>0</v>
      </c>
      <c r="E1501" s="1">
        <v>0</v>
      </c>
      <c r="F1501" s="1">
        <v>0</v>
      </c>
      <c r="G1501" s="2">
        <f t="shared" si="34"/>
        <v>227229.67233999996</v>
      </c>
      <c r="H1501" s="2">
        <f t="shared" si="35"/>
        <v>0.4699999988079071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8894279.3100000005</v>
      </c>
      <c r="D1502" s="1">
        <v>0</v>
      </c>
      <c r="E1502" s="1">
        <v>0</v>
      </c>
      <c r="F1502" s="1">
        <v>0</v>
      </c>
      <c r="G1502" s="2">
        <f t="shared" si="34"/>
        <v>204568.42413</v>
      </c>
      <c r="H1502" s="2">
        <f t="shared" si="35"/>
        <v>0.31000000052154064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1107450.0900000001</v>
      </c>
      <c r="D1503" s="1">
        <v>0</v>
      </c>
      <c r="E1503" s="1">
        <v>0</v>
      </c>
      <c r="F1503" s="1">
        <v>0</v>
      </c>
      <c r="G1503" s="2">
        <f t="shared" si="34"/>
        <v>26578.802160000003</v>
      </c>
      <c r="H1503" s="2">
        <f t="shared" si="35"/>
        <v>9.0000000083819032E-2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29869.119999999999</v>
      </c>
      <c r="D1504" s="1">
        <v>0</v>
      </c>
      <c r="E1504" s="1">
        <v>0</v>
      </c>
      <c r="F1504" s="1">
        <v>0</v>
      </c>
      <c r="G1504" s="2">
        <f t="shared" si="34"/>
        <v>746.72800000000007</v>
      </c>
      <c r="H1504" s="2">
        <f t="shared" si="35"/>
        <v>0.11999999999898137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297022.95</v>
      </c>
      <c r="D1507" s="1">
        <v>0</v>
      </c>
      <c r="E1507" s="1">
        <v>0</v>
      </c>
      <c r="F1507" s="1">
        <v>0</v>
      </c>
      <c r="G1507" s="2">
        <f t="shared" si="34"/>
        <v>8316.642600000001</v>
      </c>
      <c r="H1507" s="2">
        <f t="shared" si="35"/>
        <v>4.9999999988358468E-2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320220.18</v>
      </c>
      <c r="D1510" s="1">
        <v>0</v>
      </c>
      <c r="E1510" s="1">
        <v>0</v>
      </c>
      <c r="F1510" s="1">
        <v>0</v>
      </c>
      <c r="G1510" s="2">
        <f t="shared" si="34"/>
        <v>9926.8255799999988</v>
      </c>
      <c r="H1510" s="2">
        <f t="shared" si="35"/>
        <v>0.17999999999301508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1333483.4070000015</v>
      </c>
      <c r="D1517" s="1">
        <v>0</v>
      </c>
      <c r="E1517" s="1">
        <v>0</v>
      </c>
      <c r="F1517" s="1">
        <v>0</v>
      </c>
      <c r="G1517" s="2">
        <f t="shared" si="34"/>
        <v>50672.369466000055</v>
      </c>
      <c r="H1517" s="2">
        <f t="shared" si="35"/>
        <v>0.40700000151991844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9598.16</v>
      </c>
      <c r="D1518" s="1">
        <v>0</v>
      </c>
      <c r="E1518" s="1">
        <v>0</v>
      </c>
      <c r="F1518" s="1">
        <v>0</v>
      </c>
      <c r="G1518" s="2">
        <f t="shared" si="34"/>
        <v>374.32823999999999</v>
      </c>
      <c r="H1518" s="2">
        <f t="shared" si="35"/>
        <v>0.15999999999985448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9333.16</v>
      </c>
      <c r="D1524" s="1">
        <v>0</v>
      </c>
      <c r="E1524" s="1">
        <v>0</v>
      </c>
      <c r="F1524" s="1">
        <v>0</v>
      </c>
      <c r="G1524" s="2">
        <f t="shared" si="34"/>
        <v>419.99219999999997</v>
      </c>
      <c r="H1524" s="2">
        <f t="shared" si="35"/>
        <v>0.15999999999985448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5004</v>
      </c>
      <c r="D1525" s="1">
        <v>0</v>
      </c>
      <c r="E1525" s="1">
        <v>0</v>
      </c>
      <c r="F1525" s="1">
        <v>0</v>
      </c>
      <c r="G1525" s="2">
        <f t="shared" si="34"/>
        <v>230.184</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5004</v>
      </c>
      <c r="D1526" s="1">
        <v>0</v>
      </c>
      <c r="E1526" s="1">
        <v>0</v>
      </c>
      <c r="F1526" s="1">
        <v>0</v>
      </c>
      <c r="G1526" s="2">
        <f t="shared" si="34"/>
        <v>235.18799999999999</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2343.75</v>
      </c>
      <c r="D1530" s="1">
        <v>0</v>
      </c>
      <c r="E1530" s="1">
        <v>0</v>
      </c>
      <c r="F1530" s="1">
        <v>0</v>
      </c>
      <c r="G1530" s="2">
        <f t="shared" si="34"/>
        <v>119.53124999999999</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2343.75</v>
      </c>
      <c r="D1531" s="1">
        <v>0</v>
      </c>
      <c r="E1531" s="1">
        <v>0</v>
      </c>
      <c r="F1531" s="1">
        <v>0</v>
      </c>
      <c r="G1531" s="2">
        <f t="shared" si="34"/>
        <v>121.875</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1985.41</v>
      </c>
      <c r="D1535" s="1">
        <v>0</v>
      </c>
      <c r="E1535" s="1">
        <v>0</v>
      </c>
      <c r="F1535" s="1">
        <v>0</v>
      </c>
      <c r="G1535" s="2">
        <f t="shared" si="34"/>
        <v>111.18296000000001</v>
      </c>
      <c r="H1535" s="2">
        <f t="shared" si="35"/>
        <v>0.41000000000008185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1985.41</v>
      </c>
      <c r="D1536" s="1">
        <v>0</v>
      </c>
      <c r="E1536" s="1">
        <v>0</v>
      </c>
      <c r="F1536" s="1">
        <v>0</v>
      </c>
      <c r="G1536" s="2">
        <f t="shared" si="34"/>
        <v>113.16837000000001</v>
      </c>
      <c r="H1536" s="2">
        <f t="shared" si="35"/>
        <v>0.41000000000008185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265</v>
      </c>
      <c r="D1565" s="1">
        <v>0</v>
      </c>
      <c r="E1565" s="1">
        <v>0</v>
      </c>
      <c r="F1565" s="1">
        <v>0</v>
      </c>
      <c r="G1565" s="2">
        <f t="shared" si="34"/>
        <v>22.79</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265</v>
      </c>
      <c r="D1566" s="1">
        <v>0</v>
      </c>
      <c r="E1566" s="1">
        <v>0</v>
      </c>
      <c r="F1566" s="1">
        <v>0</v>
      </c>
      <c r="G1566" s="2">
        <f t="shared" si="34"/>
        <v>23.055</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1323885.25</v>
      </c>
      <c r="D1576" s="1">
        <v>0</v>
      </c>
      <c r="E1576" s="1">
        <v>0</v>
      </c>
      <c r="F1576" s="1">
        <v>0</v>
      </c>
      <c r="G1576" s="2">
        <f t="shared" si="34"/>
        <v>128416.86925</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261508.55</v>
      </c>
      <c r="D1577" s="1">
        <v>0</v>
      </c>
      <c r="E1577" s="1">
        <v>0</v>
      </c>
      <c r="F1577" s="1">
        <v>0</v>
      </c>
      <c r="G1577" s="2">
        <f t="shared" si="34"/>
        <v>25627.837899999999</v>
      </c>
      <c r="H1577" s="2">
        <f t="shared" si="35"/>
        <v>0.45000000001164153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843671.7</v>
      </c>
      <c r="D1578" s="1">
        <v>0</v>
      </c>
      <c r="E1578" s="1">
        <v>0</v>
      </c>
      <c r="F1578" s="1">
        <v>0</v>
      </c>
      <c r="G1578" s="2">
        <f t="shared" si="34"/>
        <v>83523.498300000007</v>
      </c>
      <c r="H1578" s="2">
        <f t="shared" si="35"/>
        <v>0.30000000004656613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218705</v>
      </c>
      <c r="D1579" s="1">
        <v>0</v>
      </c>
      <c r="E1579" s="1">
        <v>0</v>
      </c>
      <c r="F1579" s="1">
        <v>0</v>
      </c>
      <c r="G1579" s="2">
        <f t="shared" si="34"/>
        <v>21870.5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13359</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9602898</v>
      </c>
      <c r="I16" s="172">
        <f>'PR-RAS'!E6</f>
        <v>10434008.860000001</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9350231</v>
      </c>
      <c r="I17" s="172">
        <f>'PR-RAS'!E151</f>
        <v>10177154.329999998</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206795</v>
      </c>
      <c r="I19" s="173">
        <f>'PR-RAS'!E646</f>
        <v>308380.34999999643</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16243957</v>
      </c>
      <c r="I20" s="175">
        <f>BILANCA!E7</f>
        <v>16251964.400000002</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1029777</v>
      </c>
      <c r="I21" s="177">
        <f>BILANCA!E68</f>
        <v>1062753.06</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1116367</v>
      </c>
      <c r="I22" s="177">
        <f>BILANCA!E176</f>
        <v>1333483.4100000001</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16157367</v>
      </c>
      <c r="I23" s="179">
        <f>BILANCA!E237</f>
        <v>15981234.049999999</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9595415</v>
      </c>
      <c r="I27" s="177">
        <f>'RAS-funkcijski'!E114</f>
        <v>10624784.029999999</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9595415</v>
      </c>
      <c r="I28" s="181">
        <f>'RAS-funkcijski'!E141</f>
        <v>10624784.029999999</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6550.41</v>
      </c>
      <c r="I29" s="175">
        <f>'P-VRIO'!E5</f>
        <v>732.05</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6550.41</v>
      </c>
      <c r="I30" s="177">
        <f>'P-VRIO'!E22</f>
        <v>732.05</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1116367.33</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1333483.4070000015</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9598.16</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1323885.25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817" zoomScaleNormal="100" workbookViewId="0">
      <selection activeCell="D829" sqref="D829"/>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9602898</v>
      </c>
      <c r="E6" s="53">
        <f>E7+E44+E50+E82+E106+E124+E133+E139</f>
        <v>10434008.860000001</v>
      </c>
      <c r="F6" s="54">
        <f t="shared" ref="F6:F131" si="0">IF(D6&lt;&gt;0,IF(E6/D6&gt;=100,"&gt;&gt;100",E6/D6*100),"-")</f>
        <v>108.65479212629356</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7805125</v>
      </c>
      <c r="E50" s="53">
        <f>E51+E54+E59+E62+E65+E68+E71+E74+E77</f>
        <v>8358004.3500000006</v>
      </c>
      <c r="F50" s="54">
        <f t="shared" si="0"/>
        <v>107.0835425441617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7805125</v>
      </c>
      <c r="E68" s="53">
        <f t="shared" si="15"/>
        <v>8358004.3500000006</v>
      </c>
      <c r="F68" s="54">
        <f t="shared" si="0"/>
        <v>107.0835425441617</v>
      </c>
    </row>
    <row r="69" spans="1:6" ht="12.75" customHeight="1" x14ac:dyDescent="0.2">
      <c r="A69" s="55" t="s">
        <v>181</v>
      </c>
      <c r="B69" s="87" t="s">
        <v>182</v>
      </c>
      <c r="C69" s="52" t="s">
        <v>181</v>
      </c>
      <c r="D69" s="244">
        <v>7737018</v>
      </c>
      <c r="E69" s="244">
        <v>8324787.6500000004</v>
      </c>
      <c r="F69" s="54">
        <f t="shared" si="0"/>
        <v>107.59684997501621</v>
      </c>
    </row>
    <row r="70" spans="1:6" ht="24" x14ac:dyDescent="0.2">
      <c r="A70" s="55" t="s">
        <v>183</v>
      </c>
      <c r="B70" s="87" t="s">
        <v>184</v>
      </c>
      <c r="C70" s="52" t="s">
        <v>183</v>
      </c>
      <c r="D70" s="244">
        <v>68107</v>
      </c>
      <c r="E70" s="244">
        <v>33216.699999999997</v>
      </c>
      <c r="F70" s="54">
        <f t="shared" si="0"/>
        <v>48.771345089344706</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2811</v>
      </c>
      <c r="E82" s="53">
        <f t="shared" si="19"/>
        <v>75.849999999999994</v>
      </c>
      <c r="F82" s="54">
        <f t="shared" si="0"/>
        <v>2.6983279971540375</v>
      </c>
    </row>
    <row r="83" spans="1:6" ht="12.75" customHeight="1" x14ac:dyDescent="0.2">
      <c r="A83" s="55">
        <v>641</v>
      </c>
      <c r="B83" s="87" t="s">
        <v>209</v>
      </c>
      <c r="C83" s="52" t="s">
        <v>210</v>
      </c>
      <c r="D83" s="53">
        <f t="shared" ref="D83:E83" si="20">SUM(D84:D90)</f>
        <v>1793</v>
      </c>
      <c r="E83" s="53">
        <f t="shared" si="20"/>
        <v>0.19</v>
      </c>
      <c r="F83" s="54">
        <f t="shared" si="0"/>
        <v>1.0596765197992193E-2</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v>
      </c>
      <c r="E85" s="244">
        <v>0.19</v>
      </c>
      <c r="F85" s="54">
        <f t="shared" si="0"/>
        <v>9.5</v>
      </c>
    </row>
    <row r="86" spans="1:6" ht="12.75" customHeight="1" x14ac:dyDescent="0.2">
      <c r="A86" s="55">
        <v>6414</v>
      </c>
      <c r="B86" s="87" t="s">
        <v>215</v>
      </c>
      <c r="C86" s="52" t="s">
        <v>216</v>
      </c>
      <c r="D86" s="244">
        <v>1791</v>
      </c>
      <c r="E86" s="244"/>
      <c r="F86" s="54">
        <f t="shared" si="0"/>
        <v>0</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1018</v>
      </c>
      <c r="E98" s="53">
        <f t="shared" si="22"/>
        <v>75.66</v>
      </c>
      <c r="F98" s="54">
        <f t="shared" si="0"/>
        <v>7.4322200392927309</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v>1018</v>
      </c>
      <c r="E100" s="244">
        <v>75.66</v>
      </c>
      <c r="F100" s="54">
        <f t="shared" si="0"/>
        <v>7.4322200392927309</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359084</v>
      </c>
      <c r="E106" s="53">
        <f t="shared" si="23"/>
        <v>427184.02</v>
      </c>
      <c r="F106" s="54">
        <f t="shared" si="0"/>
        <v>118.96492742645175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359084</v>
      </c>
      <c r="E112" s="53">
        <f t="shared" si="25"/>
        <v>427184.02</v>
      </c>
      <c r="F112" s="54">
        <f t="shared" si="0"/>
        <v>118.96492742645175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359084</v>
      </c>
      <c r="E117" s="244">
        <v>427184.02</v>
      </c>
      <c r="F117" s="54">
        <f t="shared" si="0"/>
        <v>118.96492742645175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27814</v>
      </c>
      <c r="E124" s="53">
        <f t="shared" si="27"/>
        <v>88363.75</v>
      </c>
      <c r="F124" s="54">
        <f t="shared" si="0"/>
        <v>317.69522542604443</v>
      </c>
    </row>
    <row r="125" spans="1:6" ht="12.75" customHeight="1" x14ac:dyDescent="0.2">
      <c r="A125" s="55">
        <v>661</v>
      </c>
      <c r="B125" s="88" t="s">
        <v>293</v>
      </c>
      <c r="C125" s="52" t="s">
        <v>294</v>
      </c>
      <c r="D125" s="53">
        <f t="shared" ref="D125:E125" si="28">SUM(D126:D127)</f>
        <v>13800</v>
      </c>
      <c r="E125" s="53">
        <f t="shared" si="28"/>
        <v>65950</v>
      </c>
      <c r="F125" s="54">
        <f t="shared" si="0"/>
        <v>477.89855072463769</v>
      </c>
    </row>
    <row r="126" spans="1:6" ht="12.75" customHeight="1" x14ac:dyDescent="0.2">
      <c r="A126" s="55">
        <v>6614</v>
      </c>
      <c r="B126" s="88" t="s">
        <v>295</v>
      </c>
      <c r="C126" s="52" t="s">
        <v>296</v>
      </c>
      <c r="D126" s="244">
        <v>1079</v>
      </c>
      <c r="E126" s="244">
        <v>1750</v>
      </c>
      <c r="F126" s="54">
        <f t="shared" si="0"/>
        <v>162.18721037998148</v>
      </c>
    </row>
    <row r="127" spans="1:6" ht="12.75" customHeight="1" x14ac:dyDescent="0.2">
      <c r="A127" s="55">
        <v>6615</v>
      </c>
      <c r="B127" s="88" t="s">
        <v>297</v>
      </c>
      <c r="C127" s="52" t="s">
        <v>298</v>
      </c>
      <c r="D127" s="244">
        <v>12721</v>
      </c>
      <c r="E127" s="244">
        <v>64200</v>
      </c>
      <c r="F127" s="54">
        <f t="shared" si="0"/>
        <v>504.67730524329852</v>
      </c>
    </row>
    <row r="128" spans="1:6" ht="24" x14ac:dyDescent="0.2">
      <c r="A128" s="55">
        <v>663</v>
      </c>
      <c r="B128" s="233" t="s">
        <v>299</v>
      </c>
      <c r="C128" s="52" t="s">
        <v>300</v>
      </c>
      <c r="D128" s="53">
        <f t="shared" ref="D128:E128" si="29">SUM(D129:D132)</f>
        <v>14014</v>
      </c>
      <c r="E128" s="53">
        <f t="shared" si="29"/>
        <v>22413.75</v>
      </c>
      <c r="F128" s="54">
        <f t="shared" si="0"/>
        <v>159.93827600970459</v>
      </c>
    </row>
    <row r="129" spans="1:6" ht="12.75" customHeight="1" x14ac:dyDescent="0.2">
      <c r="A129" s="55">
        <v>6631</v>
      </c>
      <c r="B129" s="88" t="s">
        <v>301</v>
      </c>
      <c r="C129" s="52" t="s">
        <v>302</v>
      </c>
      <c r="D129" s="244">
        <v>8314</v>
      </c>
      <c r="E129" s="244">
        <v>5895</v>
      </c>
      <c r="F129" s="54">
        <f t="shared" si="0"/>
        <v>70.904498436372393</v>
      </c>
    </row>
    <row r="130" spans="1:6" ht="12.75" customHeight="1" x14ac:dyDescent="0.2">
      <c r="A130" s="55">
        <v>6632</v>
      </c>
      <c r="B130" s="234" t="s">
        <v>303</v>
      </c>
      <c r="C130" s="52" t="s">
        <v>304</v>
      </c>
      <c r="D130" s="244">
        <v>5700</v>
      </c>
      <c r="E130" s="244">
        <v>16518.75</v>
      </c>
      <c r="F130" s="54">
        <f t="shared" si="0"/>
        <v>289.8026315789474</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1403282</v>
      </c>
      <c r="E133" s="53">
        <f t="shared" si="30"/>
        <v>1558531.6300000001</v>
      </c>
      <c r="F133" s="54">
        <f t="shared" ref="F133:F223" si="31">IF(D133&lt;&gt;0,IF(E133/D133&gt;=100,"&gt;&gt;100",E133/D133*100),"-")</f>
        <v>111.06332369402587</v>
      </c>
    </row>
    <row r="134" spans="1:6" ht="24" x14ac:dyDescent="0.2">
      <c r="A134" s="55">
        <v>671</v>
      </c>
      <c r="B134" s="234" t="s">
        <v>311</v>
      </c>
      <c r="C134" s="52" t="s">
        <v>312</v>
      </c>
      <c r="D134" s="53">
        <f t="shared" ref="D134:E134" si="32">SUM(D135:D137)</f>
        <v>1403282</v>
      </c>
      <c r="E134" s="53">
        <f t="shared" si="32"/>
        <v>1558531.6300000001</v>
      </c>
      <c r="F134" s="54">
        <f t="shared" si="31"/>
        <v>111.06332369402587</v>
      </c>
    </row>
    <row r="135" spans="1:6" ht="12.75" customHeight="1" x14ac:dyDescent="0.2">
      <c r="A135" s="55">
        <v>6711</v>
      </c>
      <c r="B135" s="87" t="s">
        <v>313</v>
      </c>
      <c r="C135" s="52" t="s">
        <v>314</v>
      </c>
      <c r="D135" s="244">
        <v>1300781</v>
      </c>
      <c r="E135" s="244">
        <v>1406719.57</v>
      </c>
      <c r="F135" s="54">
        <f t="shared" si="31"/>
        <v>108.14422796765943</v>
      </c>
    </row>
    <row r="136" spans="1:6" ht="24" x14ac:dyDescent="0.2">
      <c r="A136" s="55">
        <v>6712</v>
      </c>
      <c r="B136" s="234" t="s">
        <v>315</v>
      </c>
      <c r="C136" s="52" t="s">
        <v>316</v>
      </c>
      <c r="D136" s="244">
        <v>102501</v>
      </c>
      <c r="E136" s="244">
        <v>151812.06</v>
      </c>
      <c r="F136" s="54">
        <f t="shared" si="31"/>
        <v>148.10788187432317</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4782</v>
      </c>
      <c r="E139" s="53">
        <f t="shared" si="33"/>
        <v>1849.26</v>
      </c>
      <c r="F139" s="54">
        <f t="shared" si="31"/>
        <v>38.671267252195733</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4782</v>
      </c>
      <c r="E150" s="244">
        <v>1849.26</v>
      </c>
      <c r="F150" s="54">
        <f t="shared" si="31"/>
        <v>38.671267252195733</v>
      </c>
    </row>
    <row r="151" spans="1:6" ht="12.75" customHeight="1" x14ac:dyDescent="0.2">
      <c r="A151" s="55">
        <v>3</v>
      </c>
      <c r="B151" s="87" t="s">
        <v>345</v>
      </c>
      <c r="C151" s="52" t="s">
        <v>53</v>
      </c>
      <c r="D151" s="53">
        <f t="shared" ref="D151:E151" si="35">D152+D163+D196+D215+D224+D252+D263</f>
        <v>9350231</v>
      </c>
      <c r="E151" s="53">
        <f t="shared" si="35"/>
        <v>10177154.329999998</v>
      </c>
      <c r="F151" s="54">
        <f t="shared" si="31"/>
        <v>108.84388129020554</v>
      </c>
    </row>
    <row r="152" spans="1:6" ht="12.75" customHeight="1" x14ac:dyDescent="0.2">
      <c r="A152" s="55">
        <v>31</v>
      </c>
      <c r="B152" s="87" t="s">
        <v>346</v>
      </c>
      <c r="C152" s="52" t="s">
        <v>35</v>
      </c>
      <c r="D152" s="53">
        <f t="shared" ref="D152:E152" si="36">D153+D158+D159</f>
        <v>7976393</v>
      </c>
      <c r="E152" s="53">
        <f t="shared" si="36"/>
        <v>8759428.1799999997</v>
      </c>
      <c r="F152" s="54">
        <f t="shared" si="31"/>
        <v>109.81690821904087</v>
      </c>
    </row>
    <row r="153" spans="1:6" ht="12.75" customHeight="1" x14ac:dyDescent="0.2">
      <c r="A153" s="55">
        <v>311</v>
      </c>
      <c r="B153" s="87" t="s">
        <v>347</v>
      </c>
      <c r="C153" s="52" t="s">
        <v>348</v>
      </c>
      <c r="D153" s="53">
        <f t="shared" ref="D153:E153" si="37">SUM(D154:D157)</f>
        <v>6585456</v>
      </c>
      <c r="E153" s="53">
        <f t="shared" si="37"/>
        <v>7211450.0899999999</v>
      </c>
      <c r="F153" s="54">
        <f t="shared" si="31"/>
        <v>109.50570605892742</v>
      </c>
    </row>
    <row r="154" spans="1:6" ht="12.75" customHeight="1" x14ac:dyDescent="0.2">
      <c r="A154" s="55">
        <v>3111</v>
      </c>
      <c r="B154" s="87" t="s">
        <v>349</v>
      </c>
      <c r="C154" s="52" t="s">
        <v>350</v>
      </c>
      <c r="D154" s="244">
        <v>6547897</v>
      </c>
      <c r="E154" s="244">
        <v>7178808.04</v>
      </c>
      <c r="F154" s="54">
        <f t="shared" si="31"/>
        <v>109.6353232190427</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2017</v>
      </c>
      <c r="E156" s="244">
        <v>4880.03</v>
      </c>
      <c r="F156" s="54">
        <f t="shared" si="31"/>
        <v>241.94496777392166</v>
      </c>
    </row>
    <row r="157" spans="1:6" ht="12.75" customHeight="1" x14ac:dyDescent="0.2">
      <c r="A157" s="55">
        <v>3114</v>
      </c>
      <c r="B157" s="87" t="s">
        <v>355</v>
      </c>
      <c r="C157" s="52" t="s">
        <v>356</v>
      </c>
      <c r="D157" s="244">
        <v>35542</v>
      </c>
      <c r="E157" s="244">
        <v>27762.02</v>
      </c>
      <c r="F157" s="54">
        <f t="shared" si="31"/>
        <v>78.110460863204096</v>
      </c>
    </row>
    <row r="158" spans="1:6" ht="12.75" customHeight="1" x14ac:dyDescent="0.2">
      <c r="A158" s="55">
        <v>312</v>
      </c>
      <c r="B158" s="87" t="s">
        <v>357</v>
      </c>
      <c r="C158" s="52" t="s">
        <v>358</v>
      </c>
      <c r="D158" s="244">
        <v>304068</v>
      </c>
      <c r="E158" s="244">
        <v>357832.73</v>
      </c>
      <c r="F158" s="54">
        <f t="shared" si="31"/>
        <v>117.6818113053659</v>
      </c>
    </row>
    <row r="159" spans="1:6" ht="12.75" customHeight="1" x14ac:dyDescent="0.2">
      <c r="A159" s="55">
        <v>313</v>
      </c>
      <c r="B159" s="87" t="s">
        <v>359</v>
      </c>
      <c r="C159" s="52" t="s">
        <v>360</v>
      </c>
      <c r="D159" s="53">
        <f t="shared" ref="D159:E159" si="38">SUM(D160:D162)</f>
        <v>1086869</v>
      </c>
      <c r="E159" s="53">
        <f t="shared" si="38"/>
        <v>1190145.3600000001</v>
      </c>
      <c r="F159" s="54">
        <f t="shared" si="31"/>
        <v>109.50219023635783</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1086216</v>
      </c>
      <c r="E161" s="244">
        <v>1189094.3400000001</v>
      </c>
      <c r="F161" s="54">
        <f t="shared" si="31"/>
        <v>109.47125985991737</v>
      </c>
    </row>
    <row r="162" spans="1:6" ht="12.75" customHeight="1" x14ac:dyDescent="0.2">
      <c r="A162" s="55">
        <v>3133</v>
      </c>
      <c r="B162" s="87" t="s">
        <v>364</v>
      </c>
      <c r="C162" s="52" t="s">
        <v>365</v>
      </c>
      <c r="D162" s="244">
        <v>653</v>
      </c>
      <c r="E162" s="244">
        <v>1051.02</v>
      </c>
      <c r="F162" s="54">
        <f t="shared" si="31"/>
        <v>160.95252679938744</v>
      </c>
    </row>
    <row r="163" spans="1:6" ht="12.75" customHeight="1" x14ac:dyDescent="0.2">
      <c r="A163" s="55">
        <v>32</v>
      </c>
      <c r="B163" s="87" t="s">
        <v>366</v>
      </c>
      <c r="C163" s="52" t="s">
        <v>367</v>
      </c>
      <c r="D163" s="53">
        <f t="shared" ref="D163:E163" si="39">D164+D169+D177+D187+D188</f>
        <v>1044422</v>
      </c>
      <c r="E163" s="53">
        <f t="shared" si="39"/>
        <v>1088865.03</v>
      </c>
      <c r="F163" s="54">
        <f t="shared" si="31"/>
        <v>104.25527516655147</v>
      </c>
    </row>
    <row r="164" spans="1:6" ht="12.75" customHeight="1" x14ac:dyDescent="0.2">
      <c r="A164" s="55">
        <v>321</v>
      </c>
      <c r="B164" s="87" t="s">
        <v>368</v>
      </c>
      <c r="C164" s="52" t="s">
        <v>369</v>
      </c>
      <c r="D164" s="53">
        <f t="shared" ref="D164:E164" si="40">SUM(D165:D168)</f>
        <v>146268</v>
      </c>
      <c r="E164" s="53">
        <f t="shared" si="40"/>
        <v>172731.02</v>
      </c>
      <c r="F164" s="54">
        <f t="shared" si="31"/>
        <v>118.09214592392048</v>
      </c>
    </row>
    <row r="165" spans="1:6" ht="12.75" customHeight="1" x14ac:dyDescent="0.2">
      <c r="A165" s="55">
        <v>3211</v>
      </c>
      <c r="B165" s="87" t="s">
        <v>370</v>
      </c>
      <c r="C165" s="52" t="s">
        <v>371</v>
      </c>
      <c r="D165" s="244">
        <v>7679</v>
      </c>
      <c r="E165" s="244">
        <v>31920</v>
      </c>
      <c r="F165" s="54">
        <f t="shared" si="31"/>
        <v>415.67912488605288</v>
      </c>
    </row>
    <row r="166" spans="1:6" ht="12.75" customHeight="1" x14ac:dyDescent="0.2">
      <c r="A166" s="55">
        <v>3212</v>
      </c>
      <c r="B166" s="87" t="s">
        <v>372</v>
      </c>
      <c r="C166" s="52" t="s">
        <v>373</v>
      </c>
      <c r="D166" s="244">
        <v>131739</v>
      </c>
      <c r="E166" s="244">
        <v>134205.01999999999</v>
      </c>
      <c r="F166" s="54">
        <f t="shared" si="31"/>
        <v>101.87189822300154</v>
      </c>
    </row>
    <row r="167" spans="1:6" ht="12.75" customHeight="1" x14ac:dyDescent="0.2">
      <c r="A167" s="55">
        <v>3213</v>
      </c>
      <c r="B167" s="87" t="s">
        <v>374</v>
      </c>
      <c r="C167" s="52" t="s">
        <v>375</v>
      </c>
      <c r="D167" s="244">
        <v>6850</v>
      </c>
      <c r="E167" s="244">
        <v>5602</v>
      </c>
      <c r="F167" s="54">
        <f t="shared" si="31"/>
        <v>81.78102189781022</v>
      </c>
    </row>
    <row r="168" spans="1:6" ht="12.75" customHeight="1" x14ac:dyDescent="0.2">
      <c r="A168" s="55">
        <v>3214</v>
      </c>
      <c r="B168" s="87" t="s">
        <v>376</v>
      </c>
      <c r="C168" s="52" t="s">
        <v>377</v>
      </c>
      <c r="D168" s="244"/>
      <c r="E168" s="244">
        <v>1004</v>
      </c>
      <c r="F168" s="54" t="str">
        <f t="shared" si="31"/>
        <v>-</v>
      </c>
    </row>
    <row r="169" spans="1:6" ht="12.75" customHeight="1" x14ac:dyDescent="0.2">
      <c r="A169" s="55">
        <v>322</v>
      </c>
      <c r="B169" s="87" t="s">
        <v>378</v>
      </c>
      <c r="C169" s="52" t="s">
        <v>379</v>
      </c>
      <c r="D169" s="53">
        <f t="shared" ref="D169:E169" si="41">SUM(D170:D176)</f>
        <v>466422</v>
      </c>
      <c r="E169" s="53">
        <f t="shared" si="41"/>
        <v>490798.13</v>
      </c>
      <c r="F169" s="54">
        <f t="shared" si="31"/>
        <v>105.22619644870954</v>
      </c>
    </row>
    <row r="170" spans="1:6" ht="12.75" customHeight="1" x14ac:dyDescent="0.2">
      <c r="A170" s="55">
        <v>3221</v>
      </c>
      <c r="B170" s="87" t="s">
        <v>380</v>
      </c>
      <c r="C170" s="52" t="s">
        <v>381</v>
      </c>
      <c r="D170" s="244">
        <v>88175</v>
      </c>
      <c r="E170" s="244">
        <v>83530</v>
      </c>
      <c r="F170" s="54">
        <f t="shared" si="31"/>
        <v>94.732066912390138</v>
      </c>
    </row>
    <row r="171" spans="1:6" ht="12.75" customHeight="1" x14ac:dyDescent="0.2">
      <c r="A171" s="55">
        <v>3222</v>
      </c>
      <c r="B171" s="87" t="s">
        <v>382</v>
      </c>
      <c r="C171" s="52" t="s">
        <v>383</v>
      </c>
      <c r="D171" s="244">
        <v>170430</v>
      </c>
      <c r="E171" s="244">
        <v>186774</v>
      </c>
      <c r="F171" s="54">
        <f t="shared" si="31"/>
        <v>109.58986093997535</v>
      </c>
    </row>
    <row r="172" spans="1:6" ht="12.75" customHeight="1" x14ac:dyDescent="0.2">
      <c r="A172" s="55">
        <v>3223</v>
      </c>
      <c r="B172" s="87" t="s">
        <v>384</v>
      </c>
      <c r="C172" s="52" t="s">
        <v>385</v>
      </c>
      <c r="D172" s="244">
        <v>134469</v>
      </c>
      <c r="E172" s="244">
        <v>166910.9</v>
      </c>
      <c r="F172" s="54">
        <f t="shared" si="31"/>
        <v>124.12593237102976</v>
      </c>
    </row>
    <row r="173" spans="1:6" ht="12.75" customHeight="1" x14ac:dyDescent="0.2">
      <c r="A173" s="55">
        <v>3224</v>
      </c>
      <c r="B173" s="87" t="s">
        <v>386</v>
      </c>
      <c r="C173" s="52" t="s">
        <v>387</v>
      </c>
      <c r="D173" s="244">
        <v>34368</v>
      </c>
      <c r="E173" s="244">
        <v>32682.73</v>
      </c>
      <c r="F173" s="54">
        <f t="shared" si="31"/>
        <v>95.096397811918067</v>
      </c>
    </row>
    <row r="174" spans="1:6" ht="12.75" customHeight="1" x14ac:dyDescent="0.2">
      <c r="A174" s="55">
        <v>3225</v>
      </c>
      <c r="B174" s="87" t="s">
        <v>388</v>
      </c>
      <c r="C174" s="52" t="s">
        <v>389</v>
      </c>
      <c r="D174" s="244">
        <v>31809</v>
      </c>
      <c r="E174" s="244">
        <v>20158.68</v>
      </c>
      <c r="F174" s="54">
        <f t="shared" si="31"/>
        <v>63.374139394510983</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7171</v>
      </c>
      <c r="E176" s="244">
        <v>741.82</v>
      </c>
      <c r="F176" s="54">
        <f t="shared" si="31"/>
        <v>10.344721796123276</v>
      </c>
    </row>
    <row r="177" spans="1:6" ht="12.75" customHeight="1" x14ac:dyDescent="0.2">
      <c r="A177" s="55">
        <v>323</v>
      </c>
      <c r="B177" s="87" t="s">
        <v>394</v>
      </c>
      <c r="C177" s="52" t="s">
        <v>395</v>
      </c>
      <c r="D177" s="53">
        <f t="shared" ref="D177:E177" si="42">SUM(D178:D186)</f>
        <v>336237</v>
      </c>
      <c r="E177" s="53">
        <f t="shared" si="42"/>
        <v>345247.72</v>
      </c>
      <c r="F177" s="54">
        <f t="shared" si="31"/>
        <v>102.67987163815997</v>
      </c>
    </row>
    <row r="178" spans="1:6" ht="12.75" customHeight="1" x14ac:dyDescent="0.2">
      <c r="A178" s="55">
        <v>3231</v>
      </c>
      <c r="B178" s="87" t="s">
        <v>396</v>
      </c>
      <c r="C178" s="52" t="s">
        <v>397</v>
      </c>
      <c r="D178" s="244">
        <v>19252</v>
      </c>
      <c r="E178" s="244">
        <v>16343.54</v>
      </c>
      <c r="F178" s="54">
        <f t="shared" si="31"/>
        <v>84.89268647413256</v>
      </c>
    </row>
    <row r="179" spans="1:6" ht="12.75" customHeight="1" x14ac:dyDescent="0.2">
      <c r="A179" s="55">
        <v>3232</v>
      </c>
      <c r="B179" s="87" t="s">
        <v>398</v>
      </c>
      <c r="C179" s="52" t="s">
        <v>399</v>
      </c>
      <c r="D179" s="244">
        <v>158484</v>
      </c>
      <c r="E179" s="244">
        <v>171833.4</v>
      </c>
      <c r="F179" s="54">
        <f t="shared" si="31"/>
        <v>108.42318467479366</v>
      </c>
    </row>
    <row r="180" spans="1:6" ht="12.75" customHeight="1" x14ac:dyDescent="0.2">
      <c r="A180" s="55">
        <v>3233</v>
      </c>
      <c r="B180" s="87" t="s">
        <v>400</v>
      </c>
      <c r="C180" s="52" t="s">
        <v>401</v>
      </c>
      <c r="D180" s="244">
        <v>3955</v>
      </c>
      <c r="E180" s="244">
        <v>7655.25</v>
      </c>
      <c r="F180" s="54">
        <f t="shared" si="31"/>
        <v>193.55878634639697</v>
      </c>
    </row>
    <row r="181" spans="1:6" ht="12.75" customHeight="1" x14ac:dyDescent="0.2">
      <c r="A181" s="55">
        <v>3234</v>
      </c>
      <c r="B181" s="87" t="s">
        <v>402</v>
      </c>
      <c r="C181" s="52" t="s">
        <v>403</v>
      </c>
      <c r="D181" s="244">
        <v>45171</v>
      </c>
      <c r="E181" s="244">
        <v>47582</v>
      </c>
      <c r="F181" s="54">
        <f t="shared" si="31"/>
        <v>105.33749529565428</v>
      </c>
    </row>
    <row r="182" spans="1:6" ht="12.75" customHeight="1" x14ac:dyDescent="0.2">
      <c r="A182" s="55">
        <v>3235</v>
      </c>
      <c r="B182" s="87" t="s">
        <v>404</v>
      </c>
      <c r="C182" s="52" t="s">
        <v>405</v>
      </c>
      <c r="D182" s="244">
        <v>6514</v>
      </c>
      <c r="E182" s="244">
        <v>6178.9</v>
      </c>
      <c r="F182" s="54">
        <f t="shared" si="31"/>
        <v>94.85569542523794</v>
      </c>
    </row>
    <row r="183" spans="1:6" ht="12.75" customHeight="1" x14ac:dyDescent="0.2">
      <c r="A183" s="55">
        <v>3236</v>
      </c>
      <c r="B183" s="87" t="s">
        <v>406</v>
      </c>
      <c r="C183" s="52" t="s">
        <v>407</v>
      </c>
      <c r="D183" s="244">
        <v>27090</v>
      </c>
      <c r="E183" s="244">
        <v>18135</v>
      </c>
      <c r="F183" s="54">
        <f t="shared" si="31"/>
        <v>66.943521594684384</v>
      </c>
    </row>
    <row r="184" spans="1:6" ht="12.75" customHeight="1" x14ac:dyDescent="0.2">
      <c r="A184" s="55">
        <v>3237</v>
      </c>
      <c r="B184" s="87" t="s">
        <v>408</v>
      </c>
      <c r="C184" s="52" t="s">
        <v>409</v>
      </c>
      <c r="D184" s="244">
        <v>8375</v>
      </c>
      <c r="E184" s="244">
        <v>18845.93</v>
      </c>
      <c r="F184" s="54">
        <f t="shared" si="31"/>
        <v>225.02602985074626</v>
      </c>
    </row>
    <row r="185" spans="1:6" ht="12.75" customHeight="1" x14ac:dyDescent="0.2">
      <c r="A185" s="55">
        <v>3238</v>
      </c>
      <c r="B185" s="87" t="s">
        <v>410</v>
      </c>
      <c r="C185" s="52" t="s">
        <v>411</v>
      </c>
      <c r="D185" s="244">
        <v>33388</v>
      </c>
      <c r="E185" s="244">
        <v>35912.5</v>
      </c>
      <c r="F185" s="54">
        <f t="shared" si="31"/>
        <v>107.56109979633402</v>
      </c>
    </row>
    <row r="186" spans="1:6" ht="12.75" customHeight="1" x14ac:dyDescent="0.2">
      <c r="A186" s="55">
        <v>3239</v>
      </c>
      <c r="B186" s="87" t="s">
        <v>412</v>
      </c>
      <c r="C186" s="52" t="s">
        <v>413</v>
      </c>
      <c r="D186" s="244">
        <v>34008</v>
      </c>
      <c r="E186" s="244">
        <v>22761.200000000001</v>
      </c>
      <c r="F186" s="54">
        <f t="shared" si="31"/>
        <v>66.928957892260641</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95495</v>
      </c>
      <c r="E188" s="53">
        <f t="shared" si="43"/>
        <v>80088.160000000003</v>
      </c>
      <c r="F188" s="54">
        <f t="shared" si="31"/>
        <v>83.866338551756641</v>
      </c>
    </row>
    <row r="189" spans="1:6" ht="12.75" customHeight="1" x14ac:dyDescent="0.2">
      <c r="A189" s="55">
        <v>3291</v>
      </c>
      <c r="B189" s="234" t="s">
        <v>418</v>
      </c>
      <c r="C189" s="52" t="s">
        <v>419</v>
      </c>
      <c r="D189" s="244">
        <v>1020</v>
      </c>
      <c r="E189" s="244">
        <v>340</v>
      </c>
      <c r="F189" s="54">
        <f t="shared" si="31"/>
        <v>33.333333333333329</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7647</v>
      </c>
      <c r="E191" s="244">
        <v>2195.88</v>
      </c>
      <c r="F191" s="54">
        <f t="shared" si="31"/>
        <v>28.715574735190273</v>
      </c>
    </row>
    <row r="192" spans="1:6" ht="12.75" customHeight="1" x14ac:dyDescent="0.2">
      <c r="A192" s="55">
        <v>3294</v>
      </c>
      <c r="B192" s="87" t="s">
        <v>424</v>
      </c>
      <c r="C192" s="52" t="s">
        <v>425</v>
      </c>
      <c r="D192" s="244">
        <v>2200</v>
      </c>
      <c r="E192" s="244">
        <v>2428.8000000000002</v>
      </c>
      <c r="F192" s="54">
        <f t="shared" si="31"/>
        <v>110.4</v>
      </c>
    </row>
    <row r="193" spans="1:6" ht="12.75" customHeight="1" x14ac:dyDescent="0.2">
      <c r="A193" s="55">
        <v>3295</v>
      </c>
      <c r="B193" s="87" t="s">
        <v>426</v>
      </c>
      <c r="C193" s="52" t="s">
        <v>427</v>
      </c>
      <c r="D193" s="244">
        <v>4752</v>
      </c>
      <c r="E193" s="244">
        <v>4300</v>
      </c>
      <c r="F193" s="54">
        <f t="shared" si="31"/>
        <v>90.488215488215488</v>
      </c>
    </row>
    <row r="194" spans="1:6" ht="12.75" customHeight="1" x14ac:dyDescent="0.2">
      <c r="A194" s="55" t="s">
        <v>428</v>
      </c>
      <c r="B194" s="87" t="s">
        <v>429</v>
      </c>
      <c r="C194" s="52" t="s">
        <v>428</v>
      </c>
      <c r="D194" s="244">
        <v>18922</v>
      </c>
      <c r="E194" s="244">
        <v>32487</v>
      </c>
      <c r="F194" s="54">
        <f t="shared" si="31"/>
        <v>171.68903921361377</v>
      </c>
    </row>
    <row r="195" spans="1:6" ht="12.75" customHeight="1" x14ac:dyDescent="0.2">
      <c r="A195" s="55">
        <v>3299</v>
      </c>
      <c r="B195" s="87" t="s">
        <v>430</v>
      </c>
      <c r="C195" s="52" t="s">
        <v>431</v>
      </c>
      <c r="D195" s="244">
        <v>60954</v>
      </c>
      <c r="E195" s="244">
        <v>38336.480000000003</v>
      </c>
      <c r="F195" s="54">
        <f t="shared" si="31"/>
        <v>62.894116875020515</v>
      </c>
    </row>
    <row r="196" spans="1:6" ht="12.75" customHeight="1" x14ac:dyDescent="0.2">
      <c r="A196" s="55">
        <v>34</v>
      </c>
      <c r="B196" s="234" t="s">
        <v>432</v>
      </c>
      <c r="C196" s="52" t="s">
        <v>433</v>
      </c>
      <c r="D196" s="53">
        <f t="shared" ref="D196:E196" si="44">D197+D202+D210</f>
        <v>18474</v>
      </c>
      <c r="E196" s="53">
        <f t="shared" si="44"/>
        <v>31838.17</v>
      </c>
      <c r="F196" s="54">
        <f t="shared" si="31"/>
        <v>172.34042438021001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18474</v>
      </c>
      <c r="E210" s="53">
        <f t="shared" si="47"/>
        <v>31838.17</v>
      </c>
      <c r="F210" s="54">
        <f t="shared" si="31"/>
        <v>172.34042438021001</v>
      </c>
    </row>
    <row r="211" spans="1:6" ht="12.75" customHeight="1" x14ac:dyDescent="0.2">
      <c r="A211" s="55">
        <v>3431</v>
      </c>
      <c r="B211" s="234" t="s">
        <v>462</v>
      </c>
      <c r="C211" s="52" t="s">
        <v>463</v>
      </c>
      <c r="D211" s="244">
        <v>3479</v>
      </c>
      <c r="E211" s="244">
        <v>3847.98</v>
      </c>
      <c r="F211" s="54">
        <f t="shared" si="31"/>
        <v>110.60592124173614</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14995</v>
      </c>
      <c r="E213" s="244">
        <v>27990.19</v>
      </c>
      <c r="F213" s="54">
        <f t="shared" si="31"/>
        <v>186.66348782927642</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310942</v>
      </c>
      <c r="E252" s="53">
        <f t="shared" si="63"/>
        <v>297022.95</v>
      </c>
      <c r="F252" s="54">
        <f t="shared" ref="F252:F258" si="64">IF(D252&lt;&gt;0,IF(E252/D252&gt;=100,"&gt;&gt;100",E252/D252*100),"-")</f>
        <v>95.52358639231754</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310942</v>
      </c>
      <c r="E259" s="53">
        <f t="shared" si="66"/>
        <v>297022.95</v>
      </c>
      <c r="F259" s="54">
        <f t="shared" ref="F259:F262" si="67">IF(D259&lt;&gt;0,IF(E259/D259&gt;=100,"&gt;&gt;100",E259/D259*100),"-")</f>
        <v>95.52358639231754</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310942</v>
      </c>
      <c r="E261" s="244">
        <v>297022.95</v>
      </c>
      <c r="F261" s="54">
        <f t="shared" si="67"/>
        <v>95.52358639231754</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9350231</v>
      </c>
      <c r="E289" s="53">
        <f t="shared" si="79"/>
        <v>10177154.329999998</v>
      </c>
      <c r="F289" s="54">
        <f t="shared" si="76"/>
        <v>108.84388129020554</v>
      </c>
    </row>
    <row r="290" spans="1:6" ht="12.75" customHeight="1" x14ac:dyDescent="0.2">
      <c r="A290" s="55" t="s">
        <v>605</v>
      </c>
      <c r="B290" s="87" t="s">
        <v>616</v>
      </c>
      <c r="C290" s="52" t="s">
        <v>617</v>
      </c>
      <c r="D290" s="53">
        <f>IF(D6&gt;=D289,D6-D289,0)</f>
        <v>252667</v>
      </c>
      <c r="E290" s="53">
        <f>IF(E6&gt;=E289,E6-E289,0)</f>
        <v>256854.53000000305</v>
      </c>
      <c r="F290" s="54">
        <f t="shared" si="76"/>
        <v>101.657331586635</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206463</v>
      </c>
      <c r="E293" s="244">
        <v>145913.25</v>
      </c>
      <c r="F293" s="54">
        <f t="shared" si="76"/>
        <v>70.672832420336817</v>
      </c>
    </row>
    <row r="294" spans="1:6" ht="12.75" customHeight="1" x14ac:dyDescent="0.2">
      <c r="A294" s="55">
        <v>96</v>
      </c>
      <c r="B294" s="87" t="s">
        <v>624</v>
      </c>
      <c r="C294" s="52" t="s">
        <v>625</v>
      </c>
      <c r="D294" s="244">
        <v>28682</v>
      </c>
      <c r="E294" s="244">
        <v>37650</v>
      </c>
      <c r="F294" s="54">
        <f t="shared" si="76"/>
        <v>131.26699672268322</v>
      </c>
    </row>
    <row r="295" spans="1:6" ht="24" x14ac:dyDescent="0.2">
      <c r="A295" s="55">
        <v>9661</v>
      </c>
      <c r="B295" s="87" t="s">
        <v>626</v>
      </c>
      <c r="C295" s="52" t="s">
        <v>627</v>
      </c>
      <c r="D295" s="244">
        <v>1933</v>
      </c>
      <c r="E295" s="244">
        <v>3600</v>
      </c>
      <c r="F295" s="54">
        <f t="shared" si="76"/>
        <v>186.23900672529749</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20469</v>
      </c>
      <c r="E298" s="53">
        <f t="shared" si="80"/>
        <v>90789.51</v>
      </c>
      <c r="F298" s="54">
        <f t="shared" ref="F298:F418" si="81">IF(D298&lt;&gt;0,IF(E298/D298&gt;=100,"&gt;&gt;100",E298/D298*100),"-")</f>
        <v>443.54638721969809</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20469</v>
      </c>
      <c r="E311" s="53">
        <f t="shared" si="85"/>
        <v>90789.51</v>
      </c>
      <c r="F311" s="54">
        <f t="shared" si="81"/>
        <v>443.54638721969809</v>
      </c>
    </row>
    <row r="312" spans="1:6" ht="12.75" customHeight="1" x14ac:dyDescent="0.2">
      <c r="A312" s="55">
        <v>721</v>
      </c>
      <c r="B312" s="87" t="s">
        <v>659</v>
      </c>
      <c r="C312" s="52" t="s">
        <v>660</v>
      </c>
      <c r="D312" s="53">
        <f t="shared" ref="D312:E312" si="86">SUM(D313:D316)</f>
        <v>20469</v>
      </c>
      <c r="E312" s="53">
        <f t="shared" si="86"/>
        <v>90789.51</v>
      </c>
      <c r="F312" s="54">
        <f t="shared" si="81"/>
        <v>443.54638721969809</v>
      </c>
    </row>
    <row r="313" spans="1:6" ht="12.75" customHeight="1" x14ac:dyDescent="0.2">
      <c r="A313" s="55">
        <v>7211</v>
      </c>
      <c r="B313" s="87" t="s">
        <v>661</v>
      </c>
      <c r="C313" s="52" t="s">
        <v>662</v>
      </c>
      <c r="D313" s="244">
        <v>20469</v>
      </c>
      <c r="E313" s="244">
        <v>90789.51</v>
      </c>
      <c r="F313" s="54">
        <f t="shared" si="81"/>
        <v>443.54638721969809</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245184</v>
      </c>
      <c r="E350" s="53">
        <f t="shared" si="95"/>
        <v>447629.69999999995</v>
      </c>
      <c r="F350" s="54">
        <f t="shared" si="81"/>
        <v>182.56888703993735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195809</v>
      </c>
      <c r="E363" s="53">
        <f t="shared" si="99"/>
        <v>235704.69999999998</v>
      </c>
      <c r="F363" s="54">
        <f t="shared" si="81"/>
        <v>120.3748040182014</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115458</v>
      </c>
      <c r="E369" s="53">
        <f t="shared" si="101"/>
        <v>190554.22999999998</v>
      </c>
      <c r="F369" s="54">
        <f t="shared" si="81"/>
        <v>165.04203260059933</v>
      </c>
    </row>
    <row r="370" spans="1:6" ht="12.75" customHeight="1" x14ac:dyDescent="0.2">
      <c r="A370" s="55">
        <v>4221</v>
      </c>
      <c r="B370" s="87" t="s">
        <v>671</v>
      </c>
      <c r="C370" s="52" t="s">
        <v>763</v>
      </c>
      <c r="D370" s="244">
        <v>52203</v>
      </c>
      <c r="E370" s="244">
        <v>69180.759999999995</v>
      </c>
      <c r="F370" s="54">
        <f t="shared" si="81"/>
        <v>132.52257533091966</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10400</v>
      </c>
      <c r="E372" s="244">
        <v>21698.75</v>
      </c>
      <c r="F372" s="54">
        <f t="shared" si="81"/>
        <v>208.64182692307693</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5156</v>
      </c>
      <c r="E375" s="244">
        <v>50977.79</v>
      </c>
      <c r="F375" s="54">
        <f t="shared" si="81"/>
        <v>988.70810705973634</v>
      </c>
    </row>
    <row r="376" spans="1:6" ht="12.75" customHeight="1" x14ac:dyDescent="0.2">
      <c r="A376" s="55">
        <v>4227</v>
      </c>
      <c r="B376" s="234" t="s">
        <v>683</v>
      </c>
      <c r="C376" s="52" t="s">
        <v>770</v>
      </c>
      <c r="D376" s="244">
        <v>47699</v>
      </c>
      <c r="E376" s="244">
        <v>48696.93</v>
      </c>
      <c r="F376" s="54">
        <f t="shared" si="81"/>
        <v>102.09214029644227</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80351</v>
      </c>
      <c r="E383" s="53">
        <f t="shared" si="103"/>
        <v>45150.47</v>
      </c>
      <c r="F383" s="54">
        <f t="shared" si="81"/>
        <v>56.191547087155115</v>
      </c>
    </row>
    <row r="384" spans="1:6" ht="12.75" customHeight="1" x14ac:dyDescent="0.2">
      <c r="A384" s="55">
        <v>4241</v>
      </c>
      <c r="B384" s="87" t="s">
        <v>780</v>
      </c>
      <c r="C384" s="52" t="s">
        <v>781</v>
      </c>
      <c r="D384" s="244">
        <v>80351</v>
      </c>
      <c r="E384" s="244">
        <v>45150.47</v>
      </c>
      <c r="F384" s="54">
        <f t="shared" si="81"/>
        <v>56.191547087155115</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49375</v>
      </c>
      <c r="E402" s="53">
        <f t="shared" si="109"/>
        <v>211925</v>
      </c>
      <c r="F402" s="54">
        <f t="shared" si="81"/>
        <v>429.21518987341773</v>
      </c>
    </row>
    <row r="403" spans="1:6" ht="12.75" customHeight="1" x14ac:dyDescent="0.2">
      <c r="A403" s="55">
        <v>451</v>
      </c>
      <c r="B403" s="87" t="s">
        <v>808</v>
      </c>
      <c r="C403" s="52" t="s">
        <v>809</v>
      </c>
      <c r="D403" s="244">
        <v>49375</v>
      </c>
      <c r="E403" s="244">
        <v>211925</v>
      </c>
      <c r="F403" s="54">
        <f t="shared" si="81"/>
        <v>429.21518987341773</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224715</v>
      </c>
      <c r="E408" s="53">
        <f t="shared" si="111"/>
        <v>356840.18999999994</v>
      </c>
      <c r="F408" s="54">
        <f t="shared" si="81"/>
        <v>158.79678259128227</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28284</v>
      </c>
      <c r="E410" s="244">
        <v>62481.440000000002</v>
      </c>
      <c r="F410" s="54">
        <f t="shared" si="81"/>
        <v>220.90736812332062</v>
      </c>
    </row>
    <row r="411" spans="1:6" ht="12.75" customHeight="1" x14ac:dyDescent="0.2">
      <c r="A411" s="55">
        <v>97</v>
      </c>
      <c r="B411" s="87" t="s">
        <v>824</v>
      </c>
      <c r="C411" s="52" t="s">
        <v>825</v>
      </c>
      <c r="D411" s="244">
        <v>91522</v>
      </c>
      <c r="E411" s="244"/>
      <c r="F411" s="54">
        <f t="shared" si="81"/>
        <v>0</v>
      </c>
    </row>
    <row r="412" spans="1:6" ht="12.75" customHeight="1" x14ac:dyDescent="0.2">
      <c r="A412" s="55" t="s">
        <v>605</v>
      </c>
      <c r="B412" s="87" t="s">
        <v>826</v>
      </c>
      <c r="C412" s="52" t="s">
        <v>827</v>
      </c>
      <c r="D412" s="53">
        <f>D6+D298</f>
        <v>9623367</v>
      </c>
      <c r="E412" s="53">
        <f>E6+E298</f>
        <v>10524798.370000001</v>
      </c>
      <c r="F412" s="54">
        <f t="shared" si="81"/>
        <v>109.3671099730479</v>
      </c>
    </row>
    <row r="413" spans="1:6" ht="12.75" customHeight="1" x14ac:dyDescent="0.2">
      <c r="A413" s="55" t="s">
        <v>605</v>
      </c>
      <c r="B413" s="87" t="s">
        <v>828</v>
      </c>
      <c r="C413" s="52" t="s">
        <v>829</v>
      </c>
      <c r="D413" s="53">
        <f t="shared" ref="D413:E413" si="112">D289+D350</f>
        <v>9595415</v>
      </c>
      <c r="E413" s="53">
        <f t="shared" si="112"/>
        <v>10624784.029999997</v>
      </c>
      <c r="F413" s="54">
        <f t="shared" si="81"/>
        <v>110.72771766515568</v>
      </c>
    </row>
    <row r="414" spans="1:6" ht="12.75" customHeight="1" x14ac:dyDescent="0.2">
      <c r="A414" s="55" t="s">
        <v>605</v>
      </c>
      <c r="B414" s="87" t="s">
        <v>830</v>
      </c>
      <c r="C414" s="52" t="s">
        <v>831</v>
      </c>
      <c r="D414" s="53">
        <f t="shared" ref="D414:E414" si="113">IF(D412&gt;=D413,D412-D413,0)</f>
        <v>27952</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99985.659999996424</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234747</v>
      </c>
      <c r="E417" s="53">
        <f t="shared" si="116"/>
        <v>208394.69</v>
      </c>
      <c r="F417" s="54">
        <f t="shared" si="81"/>
        <v>88.774165378045296</v>
      </c>
    </row>
    <row r="418" spans="1:6" ht="12.75" customHeight="1" x14ac:dyDescent="0.2">
      <c r="A418" s="57" t="s">
        <v>839</v>
      </c>
      <c r="B418" s="235" t="s">
        <v>840</v>
      </c>
      <c r="C418" s="58" t="s">
        <v>841</v>
      </c>
      <c r="D418" s="64">
        <f t="shared" ref="D418:E418" si="117">D294+D411</f>
        <v>120204</v>
      </c>
      <c r="E418" s="64">
        <f t="shared" si="117"/>
        <v>37650</v>
      </c>
      <c r="F418" s="59">
        <f t="shared" si="81"/>
        <v>31.321753019866229</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9623367</v>
      </c>
      <c r="E639" s="53">
        <f t="shared" si="180"/>
        <v>10524798.370000001</v>
      </c>
      <c r="F639" s="54">
        <f t="shared" si="119"/>
        <v>109.3671099730479</v>
      </c>
    </row>
    <row r="640" spans="1:6" ht="12.75" customHeight="1" x14ac:dyDescent="0.2">
      <c r="A640" s="55" t="s">
        <v>605</v>
      </c>
      <c r="B640" s="87" t="s">
        <v>1274</v>
      </c>
      <c r="C640" s="52" t="s">
        <v>1275</v>
      </c>
      <c r="D640" s="53">
        <f t="shared" ref="D640:E640" si="181">D413+D528</f>
        <v>9595415</v>
      </c>
      <c r="E640" s="53">
        <f t="shared" si="181"/>
        <v>10624784.029999997</v>
      </c>
      <c r="F640" s="54">
        <f t="shared" si="119"/>
        <v>110.72771766515568</v>
      </c>
    </row>
    <row r="641" spans="1:6" ht="12.75" customHeight="1" x14ac:dyDescent="0.2">
      <c r="A641" s="55" t="s">
        <v>605</v>
      </c>
      <c r="B641" s="87" t="s">
        <v>1276</v>
      </c>
      <c r="C641" s="52" t="s">
        <v>1277</v>
      </c>
      <c r="D641" s="53">
        <f t="shared" ref="D641:E641" si="182">IF(D639&gt;=D640,D639-D640,0)</f>
        <v>27952</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99985.659999996424</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234747</v>
      </c>
      <c r="E644" s="53">
        <f t="shared" si="185"/>
        <v>208394.69</v>
      </c>
      <c r="F644" s="54">
        <f t="shared" si="119"/>
        <v>88.774165378045296</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206795</v>
      </c>
      <c r="E646" s="53">
        <f t="shared" si="187"/>
        <v>308380.34999999643</v>
      </c>
      <c r="F646" s="54">
        <f t="shared" si="119"/>
        <v>149.12369738146302</v>
      </c>
    </row>
    <row r="647" spans="1:6" ht="24" x14ac:dyDescent="0.2">
      <c r="A647" s="57" t="s">
        <v>1288</v>
      </c>
      <c r="B647" s="235" t="s">
        <v>1289</v>
      </c>
      <c r="C647" s="58" t="s">
        <v>1288</v>
      </c>
      <c r="D647" s="245">
        <v>640403</v>
      </c>
      <c r="E647" s="245">
        <v>726906.94</v>
      </c>
      <c r="F647" s="59">
        <f t="shared" si="119"/>
        <v>113.50773497313409</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59189</v>
      </c>
      <c r="E649" s="244">
        <v>63673.73</v>
      </c>
      <c r="F649" s="54">
        <f t="shared" ref="F649:F724" si="188">IF(D649&lt;&gt;0,IF(E649/D649&gt;=100,"&gt;&gt;100",E649/D649*100),"-")</f>
        <v>107.57696531450101</v>
      </c>
    </row>
    <row r="650" spans="1:6" ht="12.75" customHeight="1" x14ac:dyDescent="0.2">
      <c r="A650" s="55" t="s">
        <v>1293</v>
      </c>
      <c r="B650" s="87" t="s">
        <v>1294</v>
      </c>
      <c r="C650" s="52" t="s">
        <v>1293</v>
      </c>
      <c r="D650" s="244">
        <v>1253985</v>
      </c>
      <c r="E650" s="244">
        <v>1643497.93</v>
      </c>
      <c r="F650" s="54">
        <f t="shared" si="188"/>
        <v>131.06200871621272</v>
      </c>
    </row>
    <row r="651" spans="1:6" ht="12.75" customHeight="1" x14ac:dyDescent="0.2">
      <c r="A651" s="55" t="s">
        <v>1295</v>
      </c>
      <c r="B651" s="87" t="s">
        <v>1296</v>
      </c>
      <c r="C651" s="52" t="s">
        <v>1295</v>
      </c>
      <c r="D651" s="244">
        <v>1249500</v>
      </c>
      <c r="E651" s="244">
        <v>1674236.79</v>
      </c>
      <c r="F651" s="54">
        <f t="shared" si="188"/>
        <v>133.99254021608644</v>
      </c>
    </row>
    <row r="652" spans="1:6" ht="24" x14ac:dyDescent="0.2">
      <c r="A652" s="55">
        <v>11</v>
      </c>
      <c r="B652" s="87" t="s">
        <v>1297</v>
      </c>
      <c r="C652" s="52" t="s">
        <v>1298</v>
      </c>
      <c r="D652" s="53">
        <f t="shared" ref="D652:E652" si="189">+D649+D650-D651</f>
        <v>63674</v>
      </c>
      <c r="E652" s="53">
        <f t="shared" si="189"/>
        <v>32934.869999999879</v>
      </c>
      <c r="F652" s="54">
        <f t="shared" si="188"/>
        <v>51.72420454188503</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67</v>
      </c>
      <c r="E654" s="264">
        <v>60</v>
      </c>
      <c r="F654" s="54">
        <f t="shared" si="188"/>
        <v>89.552238805970148</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57</v>
      </c>
      <c r="E656" s="264">
        <v>72</v>
      </c>
      <c r="F656" s="54">
        <f t="shared" si="188"/>
        <v>126.31578947368421</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7734748</v>
      </c>
      <c r="E675" s="244">
        <v>8320697.6500000004</v>
      </c>
      <c r="F675" s="54">
        <f t="shared" si="188"/>
        <v>107.57554932623532</v>
      </c>
    </row>
    <row r="676" spans="1:6" ht="24" x14ac:dyDescent="0.2">
      <c r="A676" s="55">
        <v>63613</v>
      </c>
      <c r="B676" s="234" t="s">
        <v>1346</v>
      </c>
      <c r="C676" s="52" t="s">
        <v>1347</v>
      </c>
      <c r="D676" s="244">
        <v>2270</v>
      </c>
      <c r="E676" s="244">
        <v>4090</v>
      </c>
      <c r="F676" s="54">
        <f t="shared" si="188"/>
        <v>180.17621145374449</v>
      </c>
    </row>
    <row r="677" spans="1:6" ht="24" x14ac:dyDescent="0.2">
      <c r="A677" s="55">
        <v>63622</v>
      </c>
      <c r="B677" s="234" t="s">
        <v>1348</v>
      </c>
      <c r="C677" s="52" t="s">
        <v>1349</v>
      </c>
      <c r="D677" s="244">
        <v>68107</v>
      </c>
      <c r="E677" s="244">
        <v>33216.699999999997</v>
      </c>
      <c r="F677" s="54">
        <f t="shared" si="188"/>
        <v>48.771345089344706</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346149</v>
      </c>
      <c r="E710" s="244">
        <v>417735</v>
      </c>
      <c r="F710" s="54">
        <f t="shared" si="188"/>
        <v>120.68068952965341</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5395</v>
      </c>
      <c r="E712" s="244">
        <v>1325</v>
      </c>
      <c r="F712" s="54">
        <f t="shared" si="188"/>
        <v>24.559777571825762</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14190.32</v>
      </c>
      <c r="F716" s="54" t="str">
        <f t="shared" si="188"/>
        <v>-</v>
      </c>
    </row>
    <row r="717" spans="1:6" ht="12.75" customHeight="1" x14ac:dyDescent="0.2">
      <c r="A717" s="55">
        <v>31215</v>
      </c>
      <c r="B717" s="87" t="s">
        <v>1410</v>
      </c>
      <c r="C717" s="52" t="s">
        <v>1411</v>
      </c>
      <c r="D717" s="244">
        <v>32258</v>
      </c>
      <c r="E717" s="244">
        <v>51525.7</v>
      </c>
      <c r="F717" s="54">
        <f t="shared" si="188"/>
        <v>159.72998945997892</v>
      </c>
    </row>
    <row r="718" spans="1:6" ht="12.75" customHeight="1" x14ac:dyDescent="0.2">
      <c r="A718" s="55">
        <v>32121</v>
      </c>
      <c r="B718" s="87" t="s">
        <v>1412</v>
      </c>
      <c r="C718" s="52" t="s">
        <v>1413</v>
      </c>
      <c r="D718" s="244">
        <v>131739</v>
      </c>
      <c r="E718" s="244">
        <v>134205.01999999999</v>
      </c>
      <c r="F718" s="54">
        <f t="shared" si="188"/>
        <v>101.87189822300154</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12490</v>
      </c>
      <c r="E720" s="244">
        <v>9160</v>
      </c>
      <c r="F720" s="54">
        <f t="shared" si="188"/>
        <v>73.338670936749395</v>
      </c>
    </row>
    <row r="721" spans="1:6" ht="12.75" customHeight="1" x14ac:dyDescent="0.2">
      <c r="A721" s="55" t="s">
        <v>1418</v>
      </c>
      <c r="B721" s="87" t="s">
        <v>1419</v>
      </c>
      <c r="C721" s="52" t="s">
        <v>1418</v>
      </c>
      <c r="D721" s="244">
        <v>2000</v>
      </c>
      <c r="E721" s="244">
        <v>2099.04</v>
      </c>
      <c r="F721" s="54">
        <f t="shared" si="188"/>
        <v>104.952</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310942</v>
      </c>
      <c r="E828" s="244">
        <v>297022.95</v>
      </c>
      <c r="F828" s="54">
        <f t="shared" si="190"/>
        <v>95.52358639231754</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5" workbookViewId="0">
      <selection activeCell="D51" sqref="D5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17273734</v>
      </c>
      <c r="E6" s="231">
        <f t="shared" si="0"/>
        <v>17314717.460000001</v>
      </c>
      <c r="F6" s="232">
        <f t="shared" ref="F6:F260" si="1">IF(D6&gt;0,IF(E6/D6&gt;=100,"&gt;&gt;100",E6/D6*100),"-")</f>
        <v>100.23725883471404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16243957</v>
      </c>
      <c r="E7" s="106">
        <f t="shared" si="2"/>
        <v>16251964.400000002</v>
      </c>
      <c r="F7" s="95">
        <f t="shared" si="1"/>
        <v>100.04929463923109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16243957</v>
      </c>
      <c r="E12" s="106">
        <f t="shared" si="3"/>
        <v>16251964.400000002</v>
      </c>
      <c r="F12" s="95">
        <f t="shared" si="1"/>
        <v>100.04929463923109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15825887</v>
      </c>
      <c r="E13" s="106">
        <f t="shared" si="4"/>
        <v>15784406.090000002</v>
      </c>
      <c r="F13" s="95">
        <f t="shared" si="1"/>
        <v>99.737892037267812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20272507</v>
      </c>
      <c r="E15" s="249">
        <v>20484432.260000002</v>
      </c>
      <c r="F15" s="95">
        <f t="shared" si="1"/>
        <v>101.04538259624229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4446620</v>
      </c>
      <c r="E18" s="249">
        <v>4700026.17</v>
      </c>
      <c r="F18" s="95">
        <f t="shared" si="1"/>
        <v>105.69884923829784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418070</v>
      </c>
      <c r="E19" s="106">
        <f t="shared" si="5"/>
        <v>467558.31000000006</v>
      </c>
      <c r="F19" s="95">
        <f t="shared" si="1"/>
        <v>111.83732628507188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754818</v>
      </c>
      <c r="E20" s="249">
        <v>766637.29</v>
      </c>
      <c r="F20" s="95">
        <f t="shared" si="1"/>
        <v>101.56584633646786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8842</v>
      </c>
      <c r="E21" s="249">
        <v>8841.57</v>
      </c>
      <c r="F21" s="95">
        <f t="shared" si="1"/>
        <v>99.995136846867211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116755</v>
      </c>
      <c r="E22" s="249">
        <v>138453.89000000001</v>
      </c>
      <c r="F22" s="95">
        <f t="shared" si="1"/>
        <v>118.58497708877564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14291</v>
      </c>
      <c r="E24" s="249">
        <v>14291.3</v>
      </c>
      <c r="F24" s="95">
        <f t="shared" si="1"/>
        <v>100.00209922328737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55668</v>
      </c>
      <c r="E25" s="249">
        <v>104449.74</v>
      </c>
      <c r="F25" s="95">
        <f t="shared" si="1"/>
        <v>187.62976934684198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484520</v>
      </c>
      <c r="E26" s="249">
        <v>516046.98</v>
      </c>
      <c r="F26" s="95">
        <f t="shared" si="1"/>
        <v>106.50684801452984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1016824</v>
      </c>
      <c r="E28" s="249">
        <v>1081162.46</v>
      </c>
      <c r="F28" s="95">
        <f t="shared" si="1"/>
        <v>106.32739392461232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743118</v>
      </c>
      <c r="E36" s="249">
        <v>773239.34</v>
      </c>
      <c r="F36" s="95">
        <f t="shared" si="1"/>
        <v>104.05337241191843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743118</v>
      </c>
      <c r="E40" s="249">
        <v>773239.34</v>
      </c>
      <c r="F40" s="95">
        <f t="shared" si="1"/>
        <v>104.05337241191843</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5974</v>
      </c>
      <c r="E47" s="249">
        <v>5974.34</v>
      </c>
      <c r="F47" s="95">
        <f t="shared" si="1"/>
        <v>100.00569132909274</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5974</v>
      </c>
      <c r="E50" s="249">
        <v>5974.34</v>
      </c>
      <c r="F50" s="95">
        <f t="shared" si="1"/>
        <v>100.00569132909274</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522542</v>
      </c>
      <c r="E54" s="249">
        <v>521823.18</v>
      </c>
      <c r="F54" s="95">
        <f t="shared" si="1"/>
        <v>99.862437851885588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522542</v>
      </c>
      <c r="E55" s="249">
        <v>521823.18</v>
      </c>
      <c r="F55" s="95">
        <f t="shared" si="1"/>
        <v>99.862437851885588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1029777</v>
      </c>
      <c r="E68" s="106">
        <f t="shared" si="13"/>
        <v>1062753.06</v>
      </c>
      <c r="F68" s="95">
        <f t="shared" si="1"/>
        <v>103.2022525265179</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63674</v>
      </c>
      <c r="E69" s="106">
        <f t="shared" si="14"/>
        <v>32934.870000000003</v>
      </c>
      <c r="F69" s="95">
        <f t="shared" si="1"/>
        <v>51.724204541885236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62890</v>
      </c>
      <c r="E70" s="106">
        <f t="shared" si="15"/>
        <v>32934.870000000003</v>
      </c>
      <c r="F70" s="95">
        <f t="shared" si="1"/>
        <v>52.369009381459698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62890</v>
      </c>
      <c r="E72" s="249">
        <v>32934.870000000003</v>
      </c>
      <c r="F72" s="95">
        <f t="shared" si="1"/>
        <v>52.369009381459698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784</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203896</v>
      </c>
      <c r="E78" s="106">
        <f>E79+SUM(E82:E84)-E85+E86</f>
        <v>265261.25</v>
      </c>
      <c r="F78" s="95">
        <f t="shared" si="1"/>
        <v>130.09634813826656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203896</v>
      </c>
      <c r="E86" s="249">
        <v>265261.25</v>
      </c>
      <c r="F86" s="95">
        <f t="shared" si="1"/>
        <v>130.09634813826656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30282</v>
      </c>
      <c r="E146" s="106">
        <f t="shared" si="26"/>
        <v>37650</v>
      </c>
      <c r="F146" s="95">
        <f t="shared" si="1"/>
        <v>124.33128591242321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24900</v>
      </c>
      <c r="E159" s="249">
        <v>34050</v>
      </c>
      <c r="F159" s="95">
        <f t="shared" si="1"/>
        <v>136.74698795180723</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3533</v>
      </c>
      <c r="E160" s="249">
        <v>3600</v>
      </c>
      <c r="F160" s="95">
        <f t="shared" si="1"/>
        <v>101.89640532125672</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1849</v>
      </c>
      <c r="E162" s="249">
        <v>0</v>
      </c>
      <c r="F162" s="95">
        <f t="shared" si="1"/>
        <v>0</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91522</v>
      </c>
      <c r="E164" s="106">
        <f t="shared" si="28"/>
        <v>0</v>
      </c>
      <c r="F164" s="95">
        <f t="shared" si="1"/>
        <v>0</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91522</v>
      </c>
      <c r="E166" s="249">
        <v>0</v>
      </c>
      <c r="F166" s="95">
        <f t="shared" si="1"/>
        <v>0</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640403</v>
      </c>
      <c r="E170" s="106">
        <f t="shared" si="29"/>
        <v>726906.94</v>
      </c>
      <c r="F170" s="95">
        <f t="shared" si="1"/>
        <v>113.50773497313409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640403</v>
      </c>
      <c r="E173" s="249">
        <v>726906.94</v>
      </c>
      <c r="F173" s="95">
        <f t="shared" si="1"/>
        <v>113.50773497313409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17273734</v>
      </c>
      <c r="E175" s="106">
        <f t="shared" si="30"/>
        <v>17314717.460000001</v>
      </c>
      <c r="F175" s="95">
        <f t="shared" si="1"/>
        <v>100.23725883471404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1116367</v>
      </c>
      <c r="E176" s="106">
        <f t="shared" si="31"/>
        <v>1333483.4100000001</v>
      </c>
      <c r="F176" s="95">
        <f t="shared" si="1"/>
        <v>119.44847975620922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1013508</v>
      </c>
      <c r="E177" s="106">
        <f t="shared" si="32"/>
        <v>1114513.4100000001</v>
      </c>
      <c r="F177" s="95">
        <f t="shared" si="1"/>
        <v>109.96592133461208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688310</v>
      </c>
      <c r="E178" s="249">
        <v>797010.52</v>
      </c>
      <c r="F178" s="95">
        <f t="shared" si="1"/>
        <v>115.79237843413578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120931</v>
      </c>
      <c r="E179" s="249">
        <v>53653.93</v>
      </c>
      <c r="F179" s="95">
        <f t="shared" si="1"/>
        <v>44.367391322324302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371</v>
      </c>
      <c r="E180" s="106">
        <f t="shared" si="33"/>
        <v>2340.41</v>
      </c>
      <c r="F180" s="95">
        <f t="shared" si="1"/>
        <v>630.83827493261447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371</v>
      </c>
      <c r="E183" s="249">
        <v>2340.41</v>
      </c>
      <c r="F183" s="95">
        <f t="shared" si="1"/>
        <v>630.83827493261447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203896</v>
      </c>
      <c r="E188" s="249">
        <v>261508.55</v>
      </c>
      <c r="F188" s="95">
        <f t="shared" si="1"/>
        <v>128.2558510220897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102859</v>
      </c>
      <c r="E189" s="249">
        <v>218970</v>
      </c>
      <c r="F189" s="95">
        <f t="shared" si="1"/>
        <v>212.88365626731741</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16157367</v>
      </c>
      <c r="E237" s="106">
        <f t="shared" si="41"/>
        <v>15981234.049999999</v>
      </c>
      <c r="F237" s="95">
        <f t="shared" si="1"/>
        <v>98.909890763761183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16243958</v>
      </c>
      <c r="E238" s="106">
        <f t="shared" si="42"/>
        <v>16251964.399999999</v>
      </c>
      <c r="F238" s="95">
        <f t="shared" si="1"/>
        <v>100.04928848006132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16243958</v>
      </c>
      <c r="E239" s="106">
        <f t="shared" si="43"/>
        <v>16251964.399999999</v>
      </c>
      <c r="F239" s="95">
        <f t="shared" si="1"/>
        <v>100.04928848006132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16072477</v>
      </c>
      <c r="E240" s="249">
        <v>16021643.619999999</v>
      </c>
      <c r="F240" s="95">
        <f t="shared" si="1"/>
        <v>99.683724045770916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171481</v>
      </c>
      <c r="E241" s="249">
        <v>230320.78</v>
      </c>
      <c r="F241" s="95">
        <f t="shared" si="1"/>
        <v>134.31271102921022</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-206795</v>
      </c>
      <c r="E245" s="106">
        <f t="shared" si="45"/>
        <v>-308380.34999999998</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206795</v>
      </c>
      <c r="E250" s="106">
        <f t="shared" si="47"/>
        <v>308380.34999999998</v>
      </c>
      <c r="F250" s="95">
        <f t="shared" si="1"/>
        <v>149.12369738146472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130104</v>
      </c>
      <c r="E251" s="249">
        <v>90606.23</v>
      </c>
      <c r="F251" s="95">
        <f t="shared" si="1"/>
        <v>69.64138689048761</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76691</v>
      </c>
      <c r="E252" s="249">
        <v>217774.12</v>
      </c>
      <c r="F252" s="95">
        <f t="shared" si="1"/>
        <v>283.963072590004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28682</v>
      </c>
      <c r="E255" s="249">
        <v>37650</v>
      </c>
      <c r="F255" s="95">
        <f t="shared" si="1"/>
        <v>131.26699672268322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91522</v>
      </c>
      <c r="E256" s="249"/>
      <c r="F256" s="95">
        <f t="shared" si="1"/>
        <v>0</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715638</v>
      </c>
      <c r="E259" s="106">
        <f t="shared" si="49"/>
        <v>791895.43</v>
      </c>
      <c r="F259" s="95">
        <f t="shared" si="1"/>
        <v>110.65586651351663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715638</v>
      </c>
      <c r="E260" s="250">
        <v>791895.43</v>
      </c>
      <c r="F260" s="99">
        <f t="shared" si="1"/>
        <v>110.65586651351663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v>2880</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30282</v>
      </c>
      <c r="E265" s="249">
        <v>34770</v>
      </c>
      <c r="F265" s="95">
        <f t="shared" si="50"/>
        <v>114.82068555577571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91522</v>
      </c>
      <c r="E267" s="249"/>
      <c r="F267" s="95">
        <f t="shared" si="50"/>
        <v>0</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203896</v>
      </c>
      <c r="E268" s="249">
        <v>265261.25</v>
      </c>
      <c r="F268" s="95">
        <f t="shared" si="50"/>
        <v>130.09634813826656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1319</v>
      </c>
      <c r="E287" s="249">
        <v>9333.16</v>
      </c>
      <c r="F287" s="95">
        <f t="shared" si="50"/>
        <v>707.59363153904474</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1012189</v>
      </c>
      <c r="E288" s="249">
        <v>1105180.25</v>
      </c>
      <c r="F288" s="95">
        <f t="shared" si="50"/>
        <v>109.18714291500895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16082</v>
      </c>
      <c r="E289" s="249">
        <v>265</v>
      </c>
      <c r="F289" s="95">
        <f t="shared" si="50"/>
        <v>1.6478049993781867</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86777</v>
      </c>
      <c r="E290" s="249">
        <v>218705</v>
      </c>
      <c r="F290" s="95">
        <f t="shared" si="50"/>
        <v>252.03106814017539</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203896</v>
      </c>
      <c r="E302" s="249">
        <v>261508.55</v>
      </c>
      <c r="F302" s="95">
        <f t="shared" si="50"/>
        <v>128.2558510220897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175:E236 D240:E244 D246:E260 D262:E322 D6:E173">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D127" sqref="D12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9595415</v>
      </c>
      <c r="E114" s="83">
        <f t="shared" si="22"/>
        <v>10624784.029999999</v>
      </c>
      <c r="F114" s="65">
        <f t="shared" si="1"/>
        <v>110.72771766515569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9397492</v>
      </c>
      <c r="E115" s="83">
        <f t="shared" si="23"/>
        <v>10419189.24</v>
      </c>
      <c r="F115" s="65">
        <f t="shared" si="1"/>
        <v>110.87202032201785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9397492</v>
      </c>
      <c r="E117" s="251">
        <v>10419189.24</v>
      </c>
      <c r="F117" s="65">
        <f t="shared" si="1"/>
        <v>110.87202032201785</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197923</v>
      </c>
      <c r="E126" s="251">
        <v>205594.79</v>
      </c>
      <c r="F126" s="65">
        <f t="shared" si="1"/>
        <v>103.8761488053435</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9595415</v>
      </c>
      <c r="E141" s="108">
        <f t="shared" si="28"/>
        <v>10624784.029999999</v>
      </c>
      <c r="F141" s="84">
        <f t="shared" si="1"/>
        <v>110.72771766515569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8" sqref="E3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6550.41</v>
      </c>
      <c r="E5" s="109">
        <f t="shared" si="0"/>
        <v>732.05</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6550.41</v>
      </c>
      <c r="E22" s="110">
        <f t="shared" si="3"/>
        <v>732.05</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6550.41</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6550.41</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732.05</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v>732.05</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8" workbookViewId="0">
      <selection activeCell="D105" sqref="D10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1116367.33</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10952134.800000001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143789.79999999999</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10372014.050000001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9002979.4600000009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1040173.47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31838.17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297022.95</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436330.95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10735018.722999999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86177.073000000004</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10328621.469999999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8894279.3100000005</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1107450.0900000001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29869.119999999999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297022.95</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320220.18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1333483.4070000015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9598.16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9333.16</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5004</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5004</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2343.75</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2343.75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1985.41</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1985.41</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265</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265</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1323885.25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261508.55</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843671.7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218705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13359</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2023-01-30T13:02:25Z</cp:lastPrinted>
  <dcterms:created xsi:type="dcterms:W3CDTF">2022-04-01T05:14:30Z</dcterms:created>
  <dcterms:modified xsi:type="dcterms:W3CDTF">2023-01-30T13:10:14Z</dcterms:modified>
</cp:coreProperties>
</file>