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.PLANOVI\FP 2026-2028\REBALANS\I. REBALANS\"/>
    </mc:Choice>
  </mc:AlternateContent>
  <bookViews>
    <workbookView xWindow="0" yWindow="0" windowWidth="28800" windowHeight="12210" activeTab="1"/>
  </bookViews>
  <sheets>
    <sheet name="SAŽETAK" sheetId="2" r:id="rId1"/>
    <sheet name="RAČUN PRIHODA I RASHODA" sheetId="1" r:id="rId2"/>
    <sheet name="RASHODI PREMA FUNK.KLASIF." sheetId="3" r:id="rId3"/>
    <sheet name="RAČUN FINANCIRANJA" sheetId="4" r:id="rId4"/>
    <sheet name="IspisRebalansaProsireni (2)" sheetId="10" r:id="rId5"/>
  </sheets>
  <definedNames>
    <definedName name="_xlnm.Print_Titles" localSheetId="4">'IspisRebalansaProsireni (2)'!$1:$1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E63" i="1"/>
  <c r="E57" i="1"/>
  <c r="F57" i="1" s="1"/>
  <c r="D63" i="1"/>
  <c r="G64" i="1"/>
  <c r="F64" i="1"/>
  <c r="D57" i="1"/>
  <c r="E40" i="1"/>
  <c r="F40" i="1" s="1"/>
  <c r="E34" i="1"/>
  <c r="D40" i="1"/>
  <c r="G42" i="1"/>
  <c r="F42" i="1"/>
  <c r="D34" i="1"/>
  <c r="F34" i="1" l="1"/>
  <c r="G30" i="1"/>
  <c r="G25" i="1"/>
  <c r="G26" i="1"/>
  <c r="G27" i="1"/>
  <c r="G28" i="1"/>
  <c r="G24" i="1"/>
  <c r="G65" i="1"/>
  <c r="F65" i="1"/>
  <c r="G41" i="1"/>
  <c r="F41" i="1"/>
  <c r="G9" i="1"/>
  <c r="G7" i="1"/>
  <c r="G17" i="1"/>
  <c r="I26" i="2"/>
  <c r="I27" i="2"/>
  <c r="I25" i="2"/>
  <c r="H26" i="2"/>
  <c r="H25" i="2"/>
  <c r="I20" i="2"/>
  <c r="H20" i="2"/>
  <c r="G8" i="2"/>
  <c r="G5" i="2"/>
  <c r="I9" i="2"/>
  <c r="I28" i="2" l="1"/>
  <c r="H28" i="2"/>
  <c r="D23" i="1"/>
  <c r="E23" i="1"/>
  <c r="G23" i="1"/>
  <c r="F24" i="1"/>
  <c r="F25" i="1"/>
  <c r="F26" i="1"/>
  <c r="F27" i="1"/>
  <c r="F28" i="1"/>
  <c r="D29" i="1"/>
  <c r="E29" i="1"/>
  <c r="F30" i="1"/>
  <c r="E8" i="3"/>
  <c r="E7" i="3"/>
  <c r="D7" i="3"/>
  <c r="D8" i="3"/>
  <c r="G71" i="1"/>
  <c r="G69" i="1"/>
  <c r="G67" i="1"/>
  <c r="G66" i="1"/>
  <c r="G62" i="1"/>
  <c r="G60" i="1"/>
  <c r="G58" i="1"/>
  <c r="G57" i="1" s="1"/>
  <c r="F58" i="1"/>
  <c r="F60" i="1"/>
  <c r="F62" i="1"/>
  <c r="F66" i="1"/>
  <c r="F67" i="1"/>
  <c r="F69" i="1"/>
  <c r="G51" i="1"/>
  <c r="G52" i="1"/>
  <c r="G53" i="1"/>
  <c r="G50" i="1"/>
  <c r="G48" i="1"/>
  <c r="G46" i="1"/>
  <c r="G43" i="1"/>
  <c r="G44" i="1"/>
  <c r="G39" i="1"/>
  <c r="G37" i="1"/>
  <c r="G35" i="1"/>
  <c r="G34" i="1" s="1"/>
  <c r="F35" i="1"/>
  <c r="F37" i="1"/>
  <c r="F39" i="1"/>
  <c r="F43" i="1"/>
  <c r="F44" i="1"/>
  <c r="F46" i="1"/>
  <c r="F50" i="1"/>
  <c r="F51" i="1"/>
  <c r="F52" i="1"/>
  <c r="F53" i="1"/>
  <c r="G8" i="1"/>
  <c r="G10" i="1"/>
  <c r="G11" i="1"/>
  <c r="F7" i="1"/>
  <c r="F8" i="1"/>
  <c r="F9" i="1"/>
  <c r="F10" i="1"/>
  <c r="F11" i="1"/>
  <c r="I10" i="2"/>
  <c r="I6" i="2"/>
  <c r="H6" i="2"/>
  <c r="H9" i="2"/>
  <c r="H10" i="2"/>
  <c r="G40" i="1" l="1"/>
  <c r="D22" i="1"/>
  <c r="G29" i="1"/>
  <c r="F23" i="1"/>
  <c r="F29" i="1"/>
  <c r="E22" i="1"/>
  <c r="F22" i="1" s="1"/>
  <c r="G22" i="1" l="1"/>
  <c r="I8" i="2"/>
  <c r="G68" i="1" l="1"/>
  <c r="E6" i="3"/>
  <c r="E5" i="3" s="1"/>
  <c r="D49" i="1" l="1"/>
  <c r="D70" i="1"/>
  <c r="D68" i="1"/>
  <c r="D61" i="1"/>
  <c r="D59" i="1"/>
  <c r="D47" i="1"/>
  <c r="D45" i="1"/>
  <c r="D38" i="1"/>
  <c r="D36" i="1"/>
  <c r="D16" i="1"/>
  <c r="D12" i="1"/>
  <c r="D6" i="1" s="1"/>
  <c r="F28" i="2"/>
  <c r="G28" i="2"/>
  <c r="D33" i="1" l="1"/>
  <c r="D54" i="1" s="1"/>
  <c r="D18" i="1"/>
  <c r="D56" i="1"/>
  <c r="E49" i="1" l="1"/>
  <c r="F49" i="1" s="1"/>
  <c r="G49" i="1"/>
  <c r="G70" i="1"/>
  <c r="G61" i="1"/>
  <c r="G59" i="1"/>
  <c r="G45" i="1"/>
  <c r="G38" i="1"/>
  <c r="G36" i="1"/>
  <c r="E70" i="1"/>
  <c r="E68" i="1"/>
  <c r="F68" i="1" s="1"/>
  <c r="E61" i="1"/>
  <c r="F61" i="1" s="1"/>
  <c r="E59" i="1"/>
  <c r="F59" i="1" s="1"/>
  <c r="E47" i="1"/>
  <c r="E45" i="1"/>
  <c r="F45" i="1" s="1"/>
  <c r="E38" i="1"/>
  <c r="F38" i="1" s="1"/>
  <c r="E36" i="1"/>
  <c r="F36" i="1" l="1"/>
  <c r="E33" i="1"/>
  <c r="F33" i="1" s="1"/>
  <c r="G47" i="1"/>
  <c r="G33" i="1" s="1"/>
  <c r="G54" i="1" s="1"/>
  <c r="E56" i="1"/>
  <c r="F56" i="1" s="1"/>
  <c r="G56" i="1"/>
  <c r="E54" i="1" l="1"/>
  <c r="F54" i="1" s="1"/>
  <c r="C6" i="3"/>
  <c r="B6" i="3"/>
  <c r="B5" i="3" s="1"/>
  <c r="C5" i="3" l="1"/>
  <c r="D5" i="3" s="1"/>
  <c r="D6" i="3"/>
  <c r="G16" i="1"/>
  <c r="F16" i="1"/>
  <c r="E16" i="1"/>
  <c r="G12" i="1"/>
  <c r="G6" i="1" s="1"/>
  <c r="E12" i="1"/>
  <c r="F5" i="2" l="1"/>
  <c r="H5" i="2" s="1"/>
  <c r="I5" i="2"/>
  <c r="F8" i="2"/>
  <c r="H8" i="2" l="1"/>
  <c r="G11" i="2"/>
  <c r="F11" i="2"/>
  <c r="I11" i="2"/>
  <c r="I22" i="2" s="1"/>
  <c r="E6" i="1"/>
  <c r="F22" i="2" l="1"/>
  <c r="F17" i="2"/>
  <c r="G17" i="2"/>
  <c r="G22" i="2"/>
  <c r="H11" i="2"/>
  <c r="E18" i="1"/>
  <c r="G18" i="1" s="1"/>
  <c r="F6" i="1"/>
  <c r="F18" i="1" s="1"/>
  <c r="H17" i="2" l="1"/>
  <c r="I17" i="2"/>
</calcChain>
</file>

<file path=xl/sharedStrings.xml><?xml version="1.0" encoding="utf-8"?>
<sst xmlns="http://schemas.openxmlformats.org/spreadsheetml/2006/main" count="545" uniqueCount="166">
  <si>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</si>
  <si>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</si>
  <si>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</si>
  <si>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</si>
  <si>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</si>
  <si>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</si>
  <si>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</si>
  <si>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</si>
  <si>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</si>
  <si>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</si>
  <si>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</si>
  <si>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 / MANJAK IZ PRETHODNE(IH) GODINE KOJI ĆE SE RASPOREDITI / POKRITI</t>
  </si>
  <si>
    <t>VIŠAK / MANJAK + NETO FINANCIRANJE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</si>
  <si>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</si>
  <si>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</si>
  <si>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</si>
  <si>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</si>
  <si>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</si>
  <si>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</si>
  <si>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</si>
  <si>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protesnim jamstvima</t>
  </si>
  <si>
    <t>Vlastiti prihodi</t>
  </si>
  <si>
    <t>Donacije</t>
  </si>
  <si>
    <t>Prihodi iz nadležnog proračuna i od HZZO-a temeljem ugovornih obveza</t>
  </si>
  <si>
    <t>Prihodi od prodaje nefinancijske imovine</t>
  </si>
  <si>
    <t>Prihodi od prodaje proizvedene dugotrajne imovine</t>
  </si>
  <si>
    <t>Vlastiti izvori</t>
  </si>
  <si>
    <t>RASHODI POSLOVANJA</t>
  </si>
  <si>
    <t>Naziv rashoda</t>
  </si>
  <si>
    <t>Rashodi za zaposlene</t>
  </si>
  <si>
    <t>Prihodi za posebne namjene</t>
  </si>
  <si>
    <t>Materijalni rashodi</t>
  </si>
  <si>
    <t>Financijski rashodi</t>
  </si>
  <si>
    <t>BROJČANA OZNAKA I NAZIV</t>
  </si>
  <si>
    <t>UKUPNI RASHODI</t>
  </si>
  <si>
    <t>09 Obrazovanje</t>
  </si>
  <si>
    <t>091 Predškolsko i osnovno obrazovanje</t>
  </si>
  <si>
    <t>096 Dodatne usluge u obrazovanju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</si>
  <si>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</si>
  <si>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</si>
  <si>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</si>
  <si>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</si>
  <si>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</si>
  <si>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</si>
  <si>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</si>
  <si>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Prihodi od imovine</t>
  </si>
  <si>
    <t>VIŠAK KORIŠTEN ZA POKRIĆE RASHODA</t>
  </si>
  <si>
    <t>Donacije-višak</t>
  </si>
  <si>
    <t>Vlastiti prihodi-višak</t>
  </si>
  <si>
    <t>Rashodi za nabavu proizvedene dugotrajne imovine</t>
  </si>
  <si>
    <t>A3. PRIHODI I RASHODI PREMA IZVORIMA FINANCIRANJA</t>
  </si>
  <si>
    <t>UKUPNI PRIHODI</t>
  </si>
  <si>
    <t>Pomoći</t>
  </si>
  <si>
    <t>Pomoći-ŽUP.</t>
  </si>
  <si>
    <t>Prihodi od nefinancijske imovine i nadoknade štete s osnova osiguranja</t>
  </si>
  <si>
    <t>Rezultat</t>
  </si>
  <si>
    <t>Prihodi za posebne namjene-višak</t>
  </si>
  <si>
    <t>A4. RASHODI PREMA FUNKCIJSKOJ KLASIFIKACIJI</t>
  </si>
  <si>
    <t xml:space="preserve">                                               I. OPĆI DIO</t>
  </si>
  <si>
    <t xml:space="preserve">                       A) SAŽETAK RAČUNA PRIHODA I RASHODA</t>
  </si>
  <si>
    <t xml:space="preserve">                         A. RAČUN PRIHODA I RASHODA </t>
  </si>
  <si>
    <t xml:space="preserve">                    I. OPĆI DIO</t>
  </si>
  <si>
    <t>Višak prihoda poslovanja</t>
  </si>
  <si>
    <t>Pomoći-višak</t>
  </si>
  <si>
    <t>C) PRENESENI VIŠAK ILI PRENESENI MANJAK</t>
  </si>
  <si>
    <t>UKUPAN DONOS VIŠKA / MANJKA IZ PRETHODNE(IH) GODINE</t>
  </si>
  <si>
    <t>PRIJENOS VIŠKA / MANJKA IZ PRETHODNE(IH) GODINE</t>
  </si>
  <si>
    <t>PRIJENOS VIŠKA / MANJKA IZ PRETHODNE(IH) GODINE U SLJEDEĆE RAZDOBLJE</t>
  </si>
  <si>
    <t>VIŠAK / MANJAK + NETO FINANCIRANJE + PRIJENOS VIŠKA/MANJKA IZ PRETHODNE(IH) GODINE - PRIJENOS VIŠKA/MANJKA U SLJEDEĆE RAZDOBLJE</t>
  </si>
  <si>
    <t>VIŠAK / MANJAK TEKUĆE GODINE</t>
  </si>
  <si>
    <t>PRIJENOS VIŠKA / MANJKA U SLJEDEĆE RAZDOBLJE</t>
  </si>
  <si>
    <t>Naknade građanima i kućanstvimana temelju osiguranja i druge naknade</t>
  </si>
  <si>
    <t>Ostali rashodi</t>
  </si>
  <si>
    <t xml:space="preserve">                      B. RAČUN FINANCIRANJA PREMA EKONOMSKOJ KLASIFIKACIJI I IZVORIMA FINANCIRANJA</t>
  </si>
  <si>
    <t>Prihodi od Grada/plan škole</t>
  </si>
  <si>
    <t>D)  VIŠEGODIŠNJI PLAN URAVNOTEŽENJA</t>
  </si>
  <si>
    <t>A1. PRIHODI POSLOVANJA I PRIHODI OD PRODAJE NEFINANCIJSKE IMOVINE PREMA EKONOMSKOJ KLASIFIKACIJI</t>
  </si>
  <si>
    <t xml:space="preserve">A2. RASHODI POSLOVANJA I RASHODI ZA NABAVU NEFINANCIJSKE IMOVINE PREMA EKONOMSKOJ KLASIFIKACIJI </t>
  </si>
  <si>
    <t>UKUPNI PRIHODI + VIŠAK</t>
  </si>
  <si>
    <t>UKUPNI PRIHODI + VIŠAK KORIŠTEN ZA POKRIĆE RASHODA</t>
  </si>
  <si>
    <t>SVEUKUPNI RASHODI</t>
  </si>
  <si>
    <t>Pomoći-MZOM</t>
  </si>
  <si>
    <t>NABAVKA ŠKOLSKE LEKTIRE</t>
  </si>
  <si>
    <t>PREHRANA UČENIKA</t>
  </si>
  <si>
    <t>ODRŽAVANJE OBJEKATA OŠ</t>
  </si>
  <si>
    <t>IZVANNASTAVNE I IZVANŠKOLSKE AKTIVNOSTI</t>
  </si>
  <si>
    <t>OSTALI NAMJENSKI PRIHODI</t>
  </si>
  <si>
    <t>REDOVNA PROGRAMSKA DJELATNOST OSNOVNIH ŠKOLA</t>
  </si>
  <si>
    <t>Šifra</t>
  </si>
  <si>
    <t>Promjena +/-</t>
  </si>
  <si>
    <t>Promjena %</t>
  </si>
  <si>
    <t>Pomoći-EU</t>
  </si>
  <si>
    <t>34</t>
  </si>
  <si>
    <t>32</t>
  </si>
  <si>
    <t>31</t>
  </si>
  <si>
    <t>POMOĆI IZ DRŽAVNOG PRORAČUNA</t>
  </si>
  <si>
    <t>RASHODI ZA ZAPOSLENE U OŠ</t>
  </si>
  <si>
    <t>42</t>
  </si>
  <si>
    <t>DONACIJE</t>
  </si>
  <si>
    <t>Izvor 6.1.</t>
  </si>
  <si>
    <t>OPĆI PRIHODI I PRIMICI</t>
  </si>
  <si>
    <t>Izvor 1.1.</t>
  </si>
  <si>
    <t>OSTALI VLASTITI PRIHODI</t>
  </si>
  <si>
    <t>Izvor 3.1.</t>
  </si>
  <si>
    <t>Izvor 5.2.</t>
  </si>
  <si>
    <t>EU PROJEKT "S POMOĆNIKOM MOGU BOLJE 7"</t>
  </si>
  <si>
    <t>POMOĆNICI U NASTAVI</t>
  </si>
  <si>
    <t>PROJEKT E ŠKOLE</t>
  </si>
  <si>
    <t>HITNE INTERVENCIJE</t>
  </si>
  <si>
    <t>SUSTAV VIDEO NADZORA</t>
  </si>
  <si>
    <t>PROMETNI ODGOJ I SIGURNOST U PROMETU - POLIGON</t>
  </si>
  <si>
    <t>Naknade građanima i kućanstvima na temelju osiguranja i druge naknade</t>
  </si>
  <si>
    <t>37</t>
  </si>
  <si>
    <t>Rashodi za donacije, kazne, naknade šteta i kapitalne pomoći</t>
  </si>
  <si>
    <t>38</t>
  </si>
  <si>
    <t>Izvor 4.3.</t>
  </si>
  <si>
    <t>SUFINANCIRANJE PRODUŽENOG BORAVKA</t>
  </si>
  <si>
    <t>KAPITALNA ULAGANJA U OPREMU - DECENTRALIZIRANA SREDSTVA</t>
  </si>
  <si>
    <t>REDOVNO ODRŽAVANJE OBJEKATA OSNOVNIH ŠKOLA</t>
  </si>
  <si>
    <t>OŠ BRDA</t>
  </si>
  <si>
    <t>SVEUKUPNO RASHODI</t>
  </si>
  <si>
    <t>Novi iznos</t>
  </si>
  <si>
    <t>Promjena iznos</t>
  </si>
  <si>
    <t>Planirano</t>
  </si>
  <si>
    <t>Promjena 
(%)</t>
  </si>
  <si>
    <t xml:space="preserve">                                  I. REBALANS FINANCIJSKOG PLANA OŠ BRDA
                         ZA 2026.</t>
  </si>
  <si>
    <t>Plan 2026.</t>
  </si>
  <si>
    <t>Novi plan 2026.</t>
  </si>
  <si>
    <t>Pomoći-GRAD (Redovna prog. djelat.)</t>
  </si>
  <si>
    <t>GRAD SPLIT</t>
  </si>
  <si>
    <t>Lokacija 117409</t>
  </si>
  <si>
    <t>Osnovno obrazovanje</t>
  </si>
  <si>
    <t>Funkcijska 0912</t>
  </si>
  <si>
    <t>Izvor 5.0.</t>
  </si>
  <si>
    <t>Aktivnost C021502A150201</t>
  </si>
  <si>
    <t>Aktivnost C021501T150104</t>
  </si>
  <si>
    <t>Aktivnost C021501T150101</t>
  </si>
  <si>
    <t>VLASTITI PRIHODI -PRENESENI REZULTAT</t>
  </si>
  <si>
    <t>Izvor 9.3.</t>
  </si>
  <si>
    <t>OSTALE POMOĆI</t>
  </si>
  <si>
    <t>ZAKUP PROSTORA I KUPNJA OPREME ZA OSNOVNE ŠKOLE</t>
  </si>
  <si>
    <t>Aktivnost C021501K150190</t>
  </si>
  <si>
    <t>Aktivnost C021501K150101</t>
  </si>
  <si>
    <t>Aktivnost C021501A150116</t>
  </si>
  <si>
    <t>UREĐENJE OKOLIŠA ŠKOLA</t>
  </si>
  <si>
    <t>Aktivnost C021501A150112</t>
  </si>
  <si>
    <t>Aktivnost C021501A150111</t>
  </si>
  <si>
    <t>Aktivnost C021501A150110</t>
  </si>
  <si>
    <t>Aktivnost C021501A150109</t>
  </si>
  <si>
    <t>Aktivnost C021501A150108</t>
  </si>
  <si>
    <t>NABAVKA UDŽBENIKA, RADNIH BILJEZNICA I PRIBORA</t>
  </si>
  <si>
    <t>Aktivnost C021501A150107</t>
  </si>
  <si>
    <t>Aktivnost C021501A150105</t>
  </si>
  <si>
    <t>DONACIJE-PRENESENI REZULTAT</t>
  </si>
  <si>
    <t>Izvor 9.6.</t>
  </si>
  <si>
    <t>POMOĆI -PRENESENI REZULTAT</t>
  </si>
  <si>
    <t>Izvor 9.5.</t>
  </si>
  <si>
    <t>Aktivnost C021501A150103</t>
  </si>
  <si>
    <t>Aktivnost C021501A150101</t>
  </si>
  <si>
    <t>Aktivnost C021500K150001</t>
  </si>
  <si>
    <t>Aktivnost C021500A150002</t>
  </si>
  <si>
    <t>Aktivnost C021500A150001</t>
  </si>
  <si>
    <t>Proračunski korisnik 2030313359</t>
  </si>
  <si>
    <t>UPRAVNI ODJEL ZA ODGOJ I OBRAZOVANJE</t>
  </si>
  <si>
    <t>Razdjel 203</t>
  </si>
  <si>
    <t>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</si>
</sst>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#,##0.00"/>
  </numFmts>
  <fonts count="3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Arial"/>
      <family val="2"/>
      <charset val="238"/>
    </font>
    <font>
      <b/>
      <sz val="6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  <font>
      <b/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9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2" fillId="0" borderId="0"/>
  </cellStyleXfs>
  <cellXfs count="197">
    <xf numFmtId="0" fontId="0" fillId="0" borderId="0" xfId="0"/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3" fontId="4" fillId="3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>
      <alignment horizontal="right"/>
    </xf>
    <xf numFmtId="3" fontId="4" fillId="3" borderId="3" xfId="0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 applyProtection="1">
      <alignment horizontal="right" wrapText="1"/>
    </xf>
    <xf numFmtId="3" fontId="4" fillId="3" borderId="1" xfId="0" quotePrefix="1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0" xfId="0" applyAlignment="1">
      <alignment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 shrinkToFit="1"/>
    </xf>
    <xf numFmtId="0" fontId="7" fillId="2" borderId="3" xfId="0" applyNumberFormat="1" applyFont="1" applyFill="1" applyBorder="1" applyAlignment="1" applyProtection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7" fillId="2" borderId="3" xfId="0" quotePrefix="1" applyFont="1" applyFill="1" applyBorder="1" applyAlignment="1">
      <alignment horizontal="center" vertical="center" wrapText="1" shrinkToFit="1"/>
    </xf>
    <xf numFmtId="0" fontId="6" fillId="2" borderId="3" xfId="0" quotePrefix="1" applyFont="1" applyFill="1" applyBorder="1" applyAlignment="1">
      <alignment horizontal="center" vertical="center" wrapText="1" shrinkToFit="1"/>
    </xf>
    <xf numFmtId="0" fontId="10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 shrinkToFit="1"/>
    </xf>
    <xf numFmtId="3" fontId="4" fillId="2" borderId="3" xfId="0" applyNumberFormat="1" applyFont="1" applyFill="1" applyBorder="1" applyAlignment="1">
      <alignment horizontal="center" vertical="center" wrapText="1" shrinkToFi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vertical="center" wrapText="1"/>
    </xf>
    <xf numFmtId="0" fontId="4" fillId="4" borderId="4" xfId="0" applyNumberFormat="1" applyFont="1" applyFill="1" applyBorder="1" applyAlignment="1" applyProtection="1">
      <alignment horizontal="center" vertical="center" shrinkToFit="1"/>
    </xf>
    <xf numFmtId="0" fontId="6" fillId="2" borderId="3" xfId="0" applyNumberFormat="1" applyFont="1" applyFill="1" applyBorder="1" applyAlignment="1" applyProtection="1">
      <alignment horizontal="left" vertical="center" shrinkToFit="1"/>
    </xf>
    <xf numFmtId="0" fontId="10" fillId="2" borderId="3" xfId="0" quotePrefix="1" applyFont="1" applyFill="1" applyBorder="1" applyAlignment="1">
      <alignment horizontal="left" vertical="center" shrinkToFit="1"/>
    </xf>
    <xf numFmtId="0" fontId="6" fillId="2" borderId="3" xfId="0" applyNumberFormat="1" applyFont="1" applyFill="1" applyBorder="1" applyAlignment="1" applyProtection="1">
      <alignment vertical="center" shrinkToFit="1"/>
    </xf>
    <xf numFmtId="0" fontId="7" fillId="2" borderId="3" xfId="0" applyNumberFormat="1" applyFont="1" applyFill="1" applyBorder="1" applyAlignment="1" applyProtection="1">
      <alignment vertical="center" shrinkToFit="1"/>
    </xf>
    <xf numFmtId="3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center" wrapText="1"/>
    </xf>
    <xf numFmtId="0" fontId="7" fillId="2" borderId="3" xfId="0" applyNumberFormat="1" applyFont="1" applyFill="1" applyBorder="1" applyAlignment="1" applyProtection="1">
      <alignment horizontal="center" wrapText="1"/>
    </xf>
    <xf numFmtId="0" fontId="7" fillId="2" borderId="3" xfId="0" quotePrefix="1" applyFont="1" applyFill="1" applyBorder="1" applyAlignment="1">
      <alignment horizontal="center"/>
    </xf>
    <xf numFmtId="0" fontId="10" fillId="2" borderId="3" xfId="0" quotePrefix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NumberFormat="1" applyFont="1" applyFill="1" applyBorder="1" applyAlignment="1" applyProtection="1">
      <alignment horizontal="center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shrinkToFit="1"/>
    </xf>
    <xf numFmtId="3" fontId="18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3" fontId="4" fillId="5" borderId="1" xfId="0" quotePrefix="1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3" fontId="19" fillId="0" borderId="3" xfId="0" applyNumberFormat="1" applyFont="1" applyFill="1" applyBorder="1" applyAlignment="1" applyProtection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</xf>
    <xf numFmtId="3" fontId="21" fillId="0" borderId="3" xfId="0" applyNumberFormat="1" applyFont="1" applyBorder="1" applyAlignment="1">
      <alignment horizontal="center" vertical="center"/>
    </xf>
    <xf numFmtId="3" fontId="19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 shrinkToFit="1"/>
    </xf>
    <xf numFmtId="0" fontId="6" fillId="2" borderId="5" xfId="0" quotePrefix="1" applyFont="1" applyFill="1" applyBorder="1" applyAlignment="1">
      <alignment horizontal="center" vertical="center" wrapText="1" shrinkToFit="1"/>
    </xf>
    <xf numFmtId="0" fontId="10" fillId="2" borderId="5" xfId="0" quotePrefix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center" vertical="center" wrapText="1" shrinkToFit="1"/>
    </xf>
    <xf numFmtId="4" fontId="4" fillId="3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shrinkToFit="1"/>
    </xf>
    <xf numFmtId="0" fontId="7" fillId="2" borderId="3" xfId="0" quotePrefix="1" applyFont="1" applyFill="1" applyBorder="1" applyAlignment="1">
      <alignment horizontal="left" vertical="center" shrinkToFit="1"/>
    </xf>
    <xf numFmtId="4" fontId="2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4" fillId="3" borderId="3" xfId="0" applyNumberFormat="1" applyFont="1" applyFill="1" applyBorder="1" applyAlignment="1">
      <alignment horizontal="right"/>
    </xf>
    <xf numFmtId="9" fontId="4" fillId="2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 applyProtection="1">
      <alignment horizontal="center" vertical="center" wrapText="1"/>
    </xf>
    <xf numFmtId="9" fontId="19" fillId="0" borderId="3" xfId="0" applyNumberFormat="1" applyFont="1" applyFill="1" applyBorder="1" applyAlignment="1" applyProtection="1">
      <alignment horizontal="center" vertical="center" wrapText="1"/>
    </xf>
    <xf numFmtId="9" fontId="27" fillId="0" borderId="3" xfId="0" applyNumberFormat="1" applyFont="1" applyFill="1" applyBorder="1" applyAlignment="1" applyProtection="1">
      <alignment horizontal="center" vertical="center" wrapText="1"/>
    </xf>
    <xf numFmtId="9" fontId="21" fillId="0" borderId="3" xfId="0" applyNumberFormat="1" applyFont="1" applyBorder="1" applyAlignment="1">
      <alignment horizontal="center" vertical="center"/>
    </xf>
    <xf numFmtId="9" fontId="19" fillId="2" borderId="3" xfId="0" applyNumberFormat="1" applyFont="1" applyFill="1" applyBorder="1" applyAlignment="1" applyProtection="1">
      <alignment horizontal="center" vertical="center" wrapText="1"/>
    </xf>
    <xf numFmtId="0" fontId="23" fillId="2" borderId="3" xfId="0" quotePrefix="1" applyFont="1" applyFill="1" applyBorder="1" applyAlignment="1">
      <alignment horizontal="left" vertical="center" shrinkToFit="1"/>
    </xf>
    <xf numFmtId="0" fontId="22" fillId="2" borderId="3" xfId="0" applyNumberFormat="1" applyFont="1" applyFill="1" applyBorder="1" applyAlignment="1" applyProtection="1">
      <alignment horizontal="left" vertical="center" wrapText="1"/>
    </xf>
    <xf numFmtId="0" fontId="28" fillId="2" borderId="3" xfId="0" applyNumberFormat="1" applyFont="1" applyFill="1" applyBorder="1" applyAlignment="1" applyProtection="1">
      <alignment vertical="center" wrapText="1"/>
    </xf>
    <xf numFmtId="0" fontId="22" fillId="2" borderId="3" xfId="0" applyNumberFormat="1" applyFont="1" applyFill="1" applyBorder="1" applyAlignment="1" applyProtection="1">
      <alignment vertical="center" wrapText="1"/>
    </xf>
    <xf numFmtId="9" fontId="4" fillId="4" borderId="1" xfId="0" quotePrefix="1" applyNumberFormat="1" applyFont="1" applyFill="1" applyBorder="1" applyAlignment="1">
      <alignment horizontal="right"/>
    </xf>
    <xf numFmtId="3" fontId="30" fillId="0" borderId="3" xfId="0" applyNumberFormat="1" applyFont="1" applyBorder="1" applyAlignment="1">
      <alignment horizontal="center" vertical="center"/>
    </xf>
    <xf numFmtId="0" fontId="32" fillId="0" borderId="0" xfId="2"/>
    <xf numFmtId="0" fontId="31" fillId="11" borderId="3" xfId="2" applyFont="1" applyFill="1" applyBorder="1" applyAlignment="1" applyProtection="1">
      <alignment horizontal="center" vertical="top" wrapText="1" readingOrder="1"/>
      <protection locked="0"/>
    </xf>
    <xf numFmtId="0" fontId="31" fillId="10" borderId="3" xfId="2" applyFont="1" applyFill="1" applyBorder="1" applyAlignment="1" applyProtection="1">
      <alignment vertical="top" wrapText="1" readingOrder="1"/>
      <protection locked="0"/>
    </xf>
    <xf numFmtId="0" fontId="31" fillId="9" borderId="3" xfId="2" applyFont="1" applyFill="1" applyBorder="1" applyAlignment="1" applyProtection="1">
      <alignment vertical="top" wrapText="1" readingOrder="1"/>
      <protection locked="0"/>
    </xf>
    <xf numFmtId="0" fontId="31" fillId="8" borderId="3" xfId="2" applyFont="1" applyFill="1" applyBorder="1" applyAlignment="1" applyProtection="1">
      <alignment vertical="top" wrapText="1" readingOrder="1"/>
      <protection locked="0"/>
    </xf>
    <xf numFmtId="0" fontId="31" fillId="7" borderId="3" xfId="2" applyFont="1" applyFill="1" applyBorder="1" applyAlignment="1" applyProtection="1">
      <alignment vertical="top" wrapText="1" readingOrder="1"/>
      <protection locked="0"/>
    </xf>
    <xf numFmtId="0" fontId="31" fillId="6" borderId="3" xfId="2" applyFont="1" applyFill="1" applyBorder="1" applyAlignment="1" applyProtection="1">
      <alignment vertical="top" wrapText="1" readingOrder="1"/>
      <protection locked="0"/>
    </xf>
    <xf numFmtId="0" fontId="1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6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23" fillId="3" borderId="2" xfId="0" applyNumberFormat="1" applyFont="1" applyFill="1" applyBorder="1" applyAlignment="1" applyProtection="1">
      <alignment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0" fontId="7" fillId="0" borderId="2" xfId="0" applyNumberFormat="1" applyFont="1" applyFill="1" applyBorder="1" applyAlignment="1" applyProtection="1">
      <alignment vertical="center" shrinkToFit="1"/>
    </xf>
    <xf numFmtId="0" fontId="2" fillId="0" borderId="0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left" vertical="center"/>
    </xf>
    <xf numFmtId="0" fontId="6" fillId="0" borderId="4" xfId="0" quotePrefix="1" applyFont="1" applyFill="1" applyBorder="1" applyAlignment="1">
      <alignment horizontal="left" vertical="center"/>
    </xf>
    <xf numFmtId="0" fontId="6" fillId="0" borderId="1" xfId="0" quotePrefix="1" applyNumberFormat="1" applyFont="1" applyFill="1" applyBorder="1" applyAlignment="1" applyProtection="1">
      <alignment horizontal="left" vertical="center" wrapText="1"/>
    </xf>
    <xf numFmtId="0" fontId="6" fillId="0" borderId="2" xfId="0" quotePrefix="1" applyNumberFormat="1" applyFont="1" applyFill="1" applyBorder="1" applyAlignment="1" applyProtection="1">
      <alignment horizontal="left" vertical="center" wrapText="1"/>
    </xf>
    <xf numFmtId="0" fontId="6" fillId="0" borderId="4" xfId="0" quotePrefix="1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3" borderId="1" xfId="0" quotePrefix="1" applyNumberFormat="1" applyFont="1" applyFill="1" applyBorder="1" applyAlignment="1" applyProtection="1">
      <alignment horizontal="left" vertical="center" wrapText="1"/>
    </xf>
    <xf numFmtId="0" fontId="6" fillId="3" borderId="2" xfId="0" quotePrefix="1" applyNumberFormat="1" applyFont="1" applyFill="1" applyBorder="1" applyAlignment="1" applyProtection="1">
      <alignment horizontal="left" vertical="center" wrapText="1"/>
    </xf>
    <xf numFmtId="0" fontId="6" fillId="3" borderId="4" xfId="0" quotePrefix="1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" xfId="0" applyNumberFormat="1" applyFont="1" applyFill="1" applyBorder="1" applyAlignment="1" applyProtection="1">
      <alignment horizontal="left" vertical="center" shrinkToFit="1"/>
    </xf>
    <xf numFmtId="0" fontId="6" fillId="0" borderId="4" xfId="0" applyNumberFormat="1" applyFont="1" applyFill="1" applyBorder="1" applyAlignment="1" applyProtection="1">
      <alignment horizontal="left" vertical="center" shrinkToFit="1"/>
    </xf>
    <xf numFmtId="0" fontId="7" fillId="3" borderId="2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Alignment="1">
      <alignment wrapText="1" shrinkToFit="1"/>
    </xf>
    <xf numFmtId="0" fontId="4" fillId="4" borderId="1" xfId="0" applyNumberFormat="1" applyFont="1" applyFill="1" applyBorder="1" applyAlignment="1" applyProtection="1">
      <alignment horizontal="left" vertical="center" shrinkToFit="1"/>
    </xf>
    <xf numFmtId="0" fontId="4" fillId="4" borderId="2" xfId="0" applyNumberFormat="1" applyFont="1" applyFill="1" applyBorder="1" applyAlignment="1" applyProtection="1">
      <alignment horizontal="left" vertical="center" shrinkToFit="1"/>
    </xf>
    <xf numFmtId="0" fontId="4" fillId="4" borderId="4" xfId="0" applyNumberFormat="1" applyFont="1" applyFill="1" applyBorder="1" applyAlignment="1" applyProtection="1">
      <alignment horizontal="left" vertical="center" shrinkToFit="1"/>
    </xf>
    <xf numFmtId="0" fontId="33" fillId="3" borderId="1" xfId="0" quotePrefix="1" applyNumberFormat="1" applyFont="1" applyFill="1" applyBorder="1" applyAlignment="1" applyProtection="1">
      <alignment horizontal="left" vertical="center" wrapText="1"/>
    </xf>
    <xf numFmtId="0" fontId="31" fillId="3" borderId="2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horizontal="left" vertical="center" shrinkToFit="1"/>
    </xf>
    <xf numFmtId="0" fontId="4" fillId="3" borderId="2" xfId="0" applyNumberFormat="1" applyFont="1" applyFill="1" applyBorder="1" applyAlignment="1" applyProtection="1">
      <alignment horizontal="left" vertical="center" shrinkToFit="1"/>
    </xf>
    <xf numFmtId="0" fontId="4" fillId="3" borderId="4" xfId="0" applyNumberFormat="1" applyFont="1" applyFill="1" applyBorder="1" applyAlignment="1" applyProtection="1">
      <alignment horizontal="left" vertical="center" shrinkToFit="1"/>
    </xf>
    <xf numFmtId="0" fontId="6" fillId="5" borderId="1" xfId="0" quotePrefix="1" applyNumberFormat="1" applyFont="1" applyFill="1" applyBorder="1" applyAlignment="1" applyProtection="1">
      <alignment horizontal="left" vertical="center" wrapText="1"/>
    </xf>
    <xf numFmtId="0" fontId="7" fillId="5" borderId="2" xfId="0" applyNumberFormat="1" applyFont="1" applyFill="1" applyBorder="1" applyAlignment="1" applyProtection="1">
      <alignment vertical="center" wrapText="1"/>
    </xf>
    <xf numFmtId="0" fontId="4" fillId="5" borderId="1" xfId="0" applyNumberFormat="1" applyFont="1" applyFill="1" applyBorder="1" applyAlignment="1" applyProtection="1">
      <alignment horizontal="left" vertical="center" shrinkToFit="1"/>
    </xf>
    <xf numFmtId="0" fontId="4" fillId="5" borderId="2" xfId="0" applyNumberFormat="1" applyFont="1" applyFill="1" applyBorder="1" applyAlignment="1" applyProtection="1">
      <alignment horizontal="left" vertical="center" shrinkToFit="1"/>
    </xf>
    <xf numFmtId="0" fontId="4" fillId="5" borderId="4" xfId="0" applyNumberFormat="1" applyFont="1" applyFill="1" applyBorder="1" applyAlignment="1" applyProtection="1">
      <alignment horizontal="left" vertical="center" shrinkToFit="1"/>
    </xf>
    <xf numFmtId="0" fontId="33" fillId="3" borderId="1" xfId="0" quotePrefix="1" applyNumberFormat="1" applyFont="1" applyFill="1" applyBorder="1" applyAlignment="1" applyProtection="1">
      <alignment horizontal="left" vertical="center" wrapText="1" shrinkToFit="1"/>
    </xf>
    <xf numFmtId="0" fontId="31" fillId="3" borderId="2" xfId="0" applyNumberFormat="1" applyFont="1" applyFill="1" applyBorder="1" applyAlignment="1" applyProtection="1">
      <alignment vertical="center" wrapText="1" shrinkToFit="1"/>
    </xf>
    <xf numFmtId="0" fontId="16" fillId="0" borderId="1" xfId="0" applyFont="1" applyBorder="1" applyAlignment="1">
      <alignment shrinkToFit="1"/>
    </xf>
    <xf numFmtId="0" fontId="16" fillId="0" borderId="4" xfId="0" applyFont="1" applyBorder="1" applyAlignment="1">
      <alignment shrinkToFit="1"/>
    </xf>
    <xf numFmtId="0" fontId="17" fillId="0" borderId="1" xfId="0" applyFont="1" applyBorder="1" applyAlignment="1"/>
    <xf numFmtId="0" fontId="17" fillId="0" borderId="4" xfId="0" applyFont="1" applyBorder="1" applyAlignment="1"/>
    <xf numFmtId="0" fontId="16" fillId="0" borderId="1" xfId="0" applyFont="1" applyBorder="1" applyAlignment="1"/>
    <xf numFmtId="0" fontId="16" fillId="0" borderId="4" xfId="0" applyFont="1" applyBorder="1" applyAlignment="1"/>
    <xf numFmtId="0" fontId="17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/>
    <xf numFmtId="0" fontId="17" fillId="0" borderId="1" xfId="0" applyFont="1" applyBorder="1" applyAlignment="1">
      <alignment shrinkToFit="1"/>
    </xf>
    <xf numFmtId="0" fontId="17" fillId="0" borderId="4" xfId="0" applyFont="1" applyBorder="1" applyAlignment="1">
      <alignment shrinkToFi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 shrinkToFit="1"/>
    </xf>
    <xf numFmtId="0" fontId="1" fillId="0" borderId="5" xfId="0" applyFont="1" applyBorder="1" applyAlignment="1">
      <alignment vertical="center" shrinkToFi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31" fillId="6" borderId="3" xfId="2" applyFont="1" applyFill="1" applyBorder="1" applyAlignment="1" applyProtection="1">
      <alignment vertical="top" wrapText="1" readingOrder="1"/>
      <protection locked="0"/>
    </xf>
    <xf numFmtId="0" fontId="7" fillId="2" borderId="3" xfId="2" applyFont="1" applyFill="1" applyBorder="1"/>
    <xf numFmtId="164" fontId="31" fillId="6" borderId="3" xfId="2" applyNumberFormat="1" applyFont="1" applyFill="1" applyBorder="1" applyAlignment="1" applyProtection="1">
      <alignment vertical="top" wrapText="1" readingOrder="1"/>
      <protection locked="0"/>
    </xf>
    <xf numFmtId="0" fontId="31" fillId="7" borderId="3" xfId="2" applyFont="1" applyFill="1" applyBorder="1" applyAlignment="1" applyProtection="1">
      <alignment vertical="top" wrapText="1" readingOrder="1"/>
      <protection locked="0"/>
    </xf>
    <xf numFmtId="0" fontId="7" fillId="0" borderId="3" xfId="2" applyFont="1" applyBorder="1"/>
    <xf numFmtId="164" fontId="31" fillId="7" borderId="3" xfId="2" applyNumberFormat="1" applyFont="1" applyFill="1" applyBorder="1" applyAlignment="1" applyProtection="1">
      <alignment vertical="top" wrapText="1" readingOrder="1"/>
      <protection locked="0"/>
    </xf>
    <xf numFmtId="0" fontId="31" fillId="9" borderId="3" xfId="2" applyFont="1" applyFill="1" applyBorder="1" applyAlignment="1" applyProtection="1">
      <alignment vertical="top" wrapText="1" readingOrder="1"/>
      <protection locked="0"/>
    </xf>
    <xf numFmtId="164" fontId="31" fillId="9" borderId="3" xfId="2" applyNumberFormat="1" applyFont="1" applyFill="1" applyBorder="1" applyAlignment="1" applyProtection="1">
      <alignment vertical="top" wrapText="1" readingOrder="1"/>
      <protection locked="0"/>
    </xf>
    <xf numFmtId="0" fontId="31" fillId="8" borderId="3" xfId="2" applyFont="1" applyFill="1" applyBorder="1" applyAlignment="1" applyProtection="1">
      <alignment vertical="top" wrapText="1" readingOrder="1"/>
      <protection locked="0"/>
    </xf>
    <xf numFmtId="164" fontId="31" fillId="8" borderId="3" xfId="2" applyNumberFormat="1" applyFont="1" applyFill="1" applyBorder="1" applyAlignment="1" applyProtection="1">
      <alignment vertical="top" wrapText="1" readingOrder="1"/>
      <protection locked="0"/>
    </xf>
    <xf numFmtId="0" fontId="4" fillId="0" borderId="0" xfId="2" applyFont="1" applyAlignment="1" applyProtection="1">
      <alignment horizontal="center" vertical="top" wrapText="1" readingOrder="1"/>
      <protection locked="0"/>
    </xf>
    <xf numFmtId="0" fontId="32" fillId="0" borderId="0" xfId="2"/>
    <xf numFmtId="0" fontId="31" fillId="11" borderId="3" xfId="2" applyFont="1" applyFill="1" applyBorder="1" applyAlignment="1" applyProtection="1">
      <alignment horizontal="center" vertical="top" wrapText="1" readingOrder="1"/>
      <protection locked="0"/>
    </xf>
    <xf numFmtId="0" fontId="7" fillId="0" borderId="3" xfId="2" applyFont="1" applyBorder="1" applyAlignment="1" applyProtection="1">
      <alignment vertical="top" wrapText="1"/>
      <protection locked="0"/>
    </xf>
    <xf numFmtId="0" fontId="31" fillId="10" borderId="3" xfId="2" applyFont="1" applyFill="1" applyBorder="1" applyAlignment="1" applyProtection="1">
      <alignment vertical="top" wrapText="1" readingOrder="1"/>
      <protection locked="0"/>
    </xf>
    <xf numFmtId="164" fontId="31" fillId="10" borderId="3" xfId="2" applyNumberFormat="1" applyFont="1" applyFill="1" applyBorder="1" applyAlignment="1" applyProtection="1">
      <alignment vertical="top" wrapText="1" readingOrder="1"/>
      <protection locked="0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colors>
    <mruColors>
      <color rgb="FFCC99FF"/>
      <color rgb="FFCCCCFF"/>
      <color rgb="FFCCECFF"/>
      <color rgb="FFCCFFCC"/>
      <color rgb="FF99FFCC"/>
      <color rgb="FF99FF99"/>
      <color rgb="FFCCFFFF"/>
      <color rgb="FF66FFFF"/>
      <color rgb="FFFF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3" sqref="A3:I28"/>
    </sheetView>
  </sheetViews>
  <sheetFormatPr defaultRowHeight="15" x14ac:dyDescent="0.25"/>
  <cols>
    <col min="4" max="4" width="6.5703125" customWidth="1"/>
    <col min="5" max="5" width="4.28515625" hidden="1" customWidth="1"/>
    <col min="6" max="6" width="10.85546875" bestFit="1" customWidth="1"/>
    <col min="7" max="7" width="10.140625" bestFit="1" customWidth="1"/>
    <col min="8" max="8" width="9.140625" bestFit="1" customWidth="1"/>
    <col min="9" max="9" width="12.85546875" customWidth="1"/>
  </cols>
  <sheetData>
    <row r="1" spans="1:14" ht="35.450000000000003" customHeight="1" x14ac:dyDescent="0.25">
      <c r="A1" s="102" t="s">
        <v>125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5.5" customHeight="1" x14ac:dyDescent="0.25">
      <c r="A2" s="102" t="s">
        <v>58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8"/>
      <c r="M2" s="108"/>
      <c r="N2" s="108"/>
    </row>
    <row r="3" spans="1:14" ht="15.75" x14ac:dyDescent="0.25">
      <c r="A3" s="102" t="s">
        <v>59</v>
      </c>
      <c r="B3" s="103"/>
      <c r="C3" s="103"/>
      <c r="D3" s="103"/>
      <c r="E3" s="103"/>
      <c r="F3" s="103"/>
      <c r="G3" s="103"/>
      <c r="H3" s="103"/>
      <c r="I3" s="103"/>
      <c r="J3" s="81"/>
      <c r="K3" s="81"/>
      <c r="L3" s="81"/>
      <c r="M3" s="81"/>
      <c r="N3" s="81"/>
    </row>
    <row r="4" spans="1:14" ht="22.5" x14ac:dyDescent="0.25">
      <c r="A4" s="1"/>
      <c r="B4" s="2"/>
      <c r="C4" s="2"/>
      <c r="D4" s="3"/>
      <c r="E4" s="4"/>
      <c r="F4" s="70" t="s">
        <v>126</v>
      </c>
      <c r="G4" s="70" t="s">
        <v>89</v>
      </c>
      <c r="H4" s="70" t="s">
        <v>90</v>
      </c>
      <c r="I4" s="70" t="s">
        <v>127</v>
      </c>
      <c r="J4" s="5"/>
    </row>
    <row r="5" spans="1:14" ht="15.75" x14ac:dyDescent="0.25">
      <c r="A5" s="109" t="s">
        <v>0</v>
      </c>
      <c r="B5" s="110"/>
      <c r="C5" s="110"/>
      <c r="D5" s="110"/>
      <c r="E5" s="111"/>
      <c r="F5" s="6">
        <f>F6+F7</f>
        <v>2096600</v>
      </c>
      <c r="G5" s="6">
        <f>(G6+G7)</f>
        <v>53300</v>
      </c>
      <c r="H5" s="82">
        <f>G5/F5</f>
        <v>2.5422111990842315E-2</v>
      </c>
      <c r="I5" s="6">
        <f t="shared" ref="I5" si="0">I6+I7</f>
        <v>2149900</v>
      </c>
      <c r="J5" s="5"/>
    </row>
    <row r="6" spans="1:14" ht="15.75" x14ac:dyDescent="0.25">
      <c r="A6" s="112" t="s">
        <v>1</v>
      </c>
      <c r="B6" s="113"/>
      <c r="C6" s="113"/>
      <c r="D6" s="113"/>
      <c r="E6" s="114"/>
      <c r="F6" s="7">
        <v>2096600</v>
      </c>
      <c r="G6" s="7">
        <v>53300</v>
      </c>
      <c r="H6" s="82">
        <f t="shared" ref="H6:H11" si="1">G6/F6</f>
        <v>2.5422111990842315E-2</v>
      </c>
      <c r="I6" s="7">
        <f>F6+G6</f>
        <v>2149900</v>
      </c>
      <c r="J6" s="5"/>
    </row>
    <row r="7" spans="1:14" ht="15.75" x14ac:dyDescent="0.25">
      <c r="A7" s="115" t="s">
        <v>2</v>
      </c>
      <c r="B7" s="116"/>
      <c r="C7" s="116"/>
      <c r="D7" s="116"/>
      <c r="E7" s="117"/>
      <c r="F7" s="7">
        <v>0</v>
      </c>
      <c r="G7" s="7">
        <v>0</v>
      </c>
      <c r="H7" s="82">
        <v>0</v>
      </c>
      <c r="I7" s="7">
        <v>0</v>
      </c>
      <c r="J7" s="5"/>
    </row>
    <row r="8" spans="1:14" ht="15.75" x14ac:dyDescent="0.25">
      <c r="A8" s="8" t="s">
        <v>3</v>
      </c>
      <c r="B8" s="9"/>
      <c r="C8" s="9"/>
      <c r="D8" s="9"/>
      <c r="E8" s="9"/>
      <c r="F8" s="6">
        <f>F9+F10</f>
        <v>2100600</v>
      </c>
      <c r="G8" s="6">
        <f>(G9+G10)</f>
        <v>68180</v>
      </c>
      <c r="H8" s="82">
        <f t="shared" si="1"/>
        <v>3.2457393125773587E-2</v>
      </c>
      <c r="I8" s="6">
        <f t="shared" ref="I8" si="2">I9+I10</f>
        <v>2168780</v>
      </c>
      <c r="J8" s="5"/>
    </row>
    <row r="9" spans="1:14" ht="15.75" x14ac:dyDescent="0.25">
      <c r="A9" s="118" t="s">
        <v>4</v>
      </c>
      <c r="B9" s="119"/>
      <c r="C9" s="119"/>
      <c r="D9" s="119"/>
      <c r="E9" s="120"/>
      <c r="F9" s="7">
        <v>2061100</v>
      </c>
      <c r="G9" s="7">
        <v>59180</v>
      </c>
      <c r="H9" s="82">
        <f t="shared" si="1"/>
        <v>2.8712823249721024E-2</v>
      </c>
      <c r="I9" s="7">
        <f>F9+G9</f>
        <v>2120280</v>
      </c>
      <c r="J9" s="5"/>
    </row>
    <row r="10" spans="1:14" ht="15.75" x14ac:dyDescent="0.25">
      <c r="A10" s="121" t="s">
        <v>5</v>
      </c>
      <c r="B10" s="122"/>
      <c r="C10" s="122"/>
      <c r="D10" s="122"/>
      <c r="E10" s="123"/>
      <c r="F10" s="10">
        <v>39500</v>
      </c>
      <c r="G10" s="10">
        <v>9000</v>
      </c>
      <c r="H10" s="82">
        <f t="shared" si="1"/>
        <v>0.22784810126582278</v>
      </c>
      <c r="I10" s="7">
        <f>F10+G10</f>
        <v>48500</v>
      </c>
      <c r="J10" s="5"/>
    </row>
    <row r="11" spans="1:14" ht="15.75" x14ac:dyDescent="0.25">
      <c r="A11" s="124" t="s">
        <v>6</v>
      </c>
      <c r="B11" s="125"/>
      <c r="C11" s="125"/>
      <c r="D11" s="125"/>
      <c r="E11" s="126"/>
      <c r="F11" s="11">
        <f>F5-F8</f>
        <v>-4000</v>
      </c>
      <c r="G11" s="11">
        <f>G5-G8</f>
        <v>-14880</v>
      </c>
      <c r="H11" s="82">
        <f t="shared" si="1"/>
        <v>3.72</v>
      </c>
      <c r="I11" s="11">
        <f t="shared" ref="I11" si="3">I5-I8</f>
        <v>-18880</v>
      </c>
      <c r="J11" s="5"/>
    </row>
    <row r="12" spans="1:14" ht="15.75" x14ac:dyDescent="0.25">
      <c r="A12" s="127" t="s">
        <v>7</v>
      </c>
      <c r="B12" s="128"/>
      <c r="C12" s="128"/>
      <c r="D12" s="128"/>
      <c r="E12" s="128"/>
      <c r="F12" s="128"/>
      <c r="G12" s="128"/>
      <c r="H12" s="128"/>
      <c r="I12" s="128"/>
      <c r="J12" s="5"/>
    </row>
    <row r="13" spans="1:14" ht="22.5" x14ac:dyDescent="0.25">
      <c r="A13" s="1"/>
      <c r="B13" s="2"/>
      <c r="C13" s="2"/>
      <c r="D13" s="3"/>
      <c r="E13" s="4"/>
      <c r="F13" s="70" t="s">
        <v>126</v>
      </c>
      <c r="G13" s="70" t="s">
        <v>89</v>
      </c>
      <c r="H13" s="70" t="s">
        <v>90</v>
      </c>
      <c r="I13" s="70" t="s">
        <v>127</v>
      </c>
      <c r="J13" s="5"/>
    </row>
    <row r="14" spans="1:14" ht="15.75" x14ac:dyDescent="0.25">
      <c r="A14" s="106" t="s">
        <v>8</v>
      </c>
      <c r="B14" s="129"/>
      <c r="C14" s="129"/>
      <c r="D14" s="129"/>
      <c r="E14" s="130"/>
      <c r="F14" s="10">
        <v>0</v>
      </c>
      <c r="G14" s="10">
        <v>0</v>
      </c>
      <c r="H14" s="10">
        <v>0</v>
      </c>
      <c r="I14" s="10">
        <v>0</v>
      </c>
      <c r="J14" s="5"/>
    </row>
    <row r="15" spans="1:14" ht="15.75" x14ac:dyDescent="0.25">
      <c r="A15" s="106" t="s">
        <v>9</v>
      </c>
      <c r="B15" s="107"/>
      <c r="C15" s="107"/>
      <c r="D15" s="107"/>
      <c r="E15" s="107"/>
      <c r="F15" s="10">
        <v>0</v>
      </c>
      <c r="G15" s="10">
        <v>0</v>
      </c>
      <c r="H15" s="10">
        <v>0</v>
      </c>
      <c r="I15" s="10">
        <v>0</v>
      </c>
      <c r="J15" s="5"/>
    </row>
    <row r="16" spans="1:14" ht="15.75" x14ac:dyDescent="0.25">
      <c r="A16" s="124" t="s">
        <v>10</v>
      </c>
      <c r="B16" s="131"/>
      <c r="C16" s="131"/>
      <c r="D16" s="131"/>
      <c r="E16" s="131"/>
      <c r="F16" s="6">
        <v>0</v>
      </c>
      <c r="G16" s="6">
        <v>0</v>
      </c>
      <c r="H16" s="6">
        <v>0</v>
      </c>
      <c r="I16" s="6">
        <v>0</v>
      </c>
      <c r="J16" s="5"/>
    </row>
    <row r="17" spans="1:10" ht="18.75" customHeight="1" x14ac:dyDescent="0.25">
      <c r="A17" s="137" t="s">
        <v>12</v>
      </c>
      <c r="B17" s="138"/>
      <c r="C17" s="138"/>
      <c r="D17" s="138"/>
      <c r="E17" s="138"/>
      <c r="F17" s="6">
        <f>F11</f>
        <v>-4000</v>
      </c>
      <c r="G17" s="6">
        <f>G11</f>
        <v>-14880</v>
      </c>
      <c r="H17" s="82">
        <f>G17/F17</f>
        <v>3.72</v>
      </c>
      <c r="I17" s="6">
        <f>F17+G17</f>
        <v>-18880</v>
      </c>
    </row>
    <row r="18" spans="1:10" ht="22.15" customHeight="1" x14ac:dyDescent="0.25">
      <c r="A18" s="132" t="s">
        <v>64</v>
      </c>
      <c r="B18" s="133"/>
      <c r="C18" s="133"/>
      <c r="D18" s="133"/>
      <c r="E18" s="133"/>
      <c r="F18" s="133"/>
      <c r="G18" s="133"/>
      <c r="H18" s="133"/>
      <c r="I18" s="133"/>
      <c r="J18" s="5"/>
    </row>
    <row r="19" spans="1:10" ht="22.5" x14ac:dyDescent="0.25">
      <c r="A19" s="1"/>
      <c r="B19" s="2"/>
      <c r="C19" s="2"/>
      <c r="D19" s="3"/>
      <c r="E19" s="4"/>
      <c r="F19" s="70" t="s">
        <v>126</v>
      </c>
      <c r="G19" s="70" t="s">
        <v>89</v>
      </c>
      <c r="H19" s="70" t="s">
        <v>90</v>
      </c>
      <c r="I19" s="70" t="s">
        <v>127</v>
      </c>
      <c r="J19" s="5"/>
    </row>
    <row r="20" spans="1:10" x14ac:dyDescent="0.25">
      <c r="A20" s="134" t="s">
        <v>66</v>
      </c>
      <c r="B20" s="135"/>
      <c r="C20" s="135"/>
      <c r="D20" s="135"/>
      <c r="E20" s="136"/>
      <c r="F20" s="13">
        <v>4000</v>
      </c>
      <c r="G20" s="13">
        <v>14880</v>
      </c>
      <c r="H20" s="93">
        <f>G20/F20</f>
        <v>3.72</v>
      </c>
      <c r="I20" s="14">
        <f>F20+G20</f>
        <v>18880</v>
      </c>
    </row>
    <row r="21" spans="1:10" x14ac:dyDescent="0.25">
      <c r="A21" s="139" t="s">
        <v>67</v>
      </c>
      <c r="B21" s="140"/>
      <c r="C21" s="140"/>
      <c r="D21" s="140"/>
      <c r="E21" s="141"/>
      <c r="F21" s="15">
        <v>0</v>
      </c>
      <c r="G21" s="15">
        <v>0</v>
      </c>
      <c r="H21" s="15">
        <v>0</v>
      </c>
      <c r="I21" s="11">
        <v>0</v>
      </c>
    </row>
    <row r="22" spans="1:10" ht="45" customHeight="1" x14ac:dyDescent="0.25">
      <c r="A22" s="147" t="s">
        <v>68</v>
      </c>
      <c r="B22" s="148"/>
      <c r="C22" s="148"/>
      <c r="D22" s="148"/>
      <c r="E22" s="148"/>
      <c r="F22" s="75">
        <f>F11+F16+F20-F21</f>
        <v>0</v>
      </c>
      <c r="G22" s="75">
        <f t="shared" ref="G22:I22" si="4">G11+G16+G20-G21</f>
        <v>0</v>
      </c>
      <c r="H22" s="75">
        <v>0</v>
      </c>
      <c r="I22" s="75">
        <f t="shared" si="4"/>
        <v>0</v>
      </c>
    </row>
    <row r="23" spans="1:10" ht="15.75" x14ac:dyDescent="0.25">
      <c r="A23" s="132" t="s">
        <v>75</v>
      </c>
      <c r="B23" s="133"/>
      <c r="C23" s="133"/>
      <c r="D23" s="133"/>
      <c r="E23" s="133"/>
      <c r="F23" s="133"/>
      <c r="G23" s="133"/>
      <c r="H23" s="133"/>
      <c r="I23" s="133"/>
      <c r="J23" s="16"/>
    </row>
    <row r="24" spans="1:10" ht="22.5" x14ac:dyDescent="0.25">
      <c r="A24" s="1"/>
      <c r="B24" s="2"/>
      <c r="C24" s="2"/>
      <c r="D24" s="3"/>
      <c r="E24" s="4"/>
      <c r="F24" s="70" t="s">
        <v>126</v>
      </c>
      <c r="G24" s="70" t="s">
        <v>89</v>
      </c>
      <c r="H24" s="70" t="s">
        <v>90</v>
      </c>
      <c r="I24" s="70" t="s">
        <v>127</v>
      </c>
    </row>
    <row r="25" spans="1:10" x14ac:dyDescent="0.25">
      <c r="A25" s="134" t="s">
        <v>65</v>
      </c>
      <c r="B25" s="135"/>
      <c r="C25" s="135"/>
      <c r="D25" s="135"/>
      <c r="E25" s="136"/>
      <c r="F25" s="13">
        <v>4000</v>
      </c>
      <c r="G25" s="13">
        <v>14880</v>
      </c>
      <c r="H25" s="93">
        <f>G25/F25</f>
        <v>3.72</v>
      </c>
      <c r="I25" s="14">
        <f>F25+G25</f>
        <v>18880</v>
      </c>
    </row>
    <row r="26" spans="1:10" x14ac:dyDescent="0.25">
      <c r="A26" s="144" t="s">
        <v>11</v>
      </c>
      <c r="B26" s="145"/>
      <c r="C26" s="145"/>
      <c r="D26" s="145"/>
      <c r="E26" s="146"/>
      <c r="F26" s="63">
        <v>4000</v>
      </c>
      <c r="G26" s="63">
        <v>14880</v>
      </c>
      <c r="H26" s="93">
        <f t="shared" ref="H26" si="5">G26/F26</f>
        <v>3.72</v>
      </c>
      <c r="I26" s="14">
        <f t="shared" ref="I26:I27" si="6">F26+G26</f>
        <v>18880</v>
      </c>
    </row>
    <row r="27" spans="1:10" x14ac:dyDescent="0.25">
      <c r="A27" s="142" t="s">
        <v>69</v>
      </c>
      <c r="B27" s="143"/>
      <c r="C27" s="143"/>
      <c r="D27" s="143"/>
      <c r="E27" s="143"/>
      <c r="F27" s="64">
        <v>0</v>
      </c>
      <c r="G27" s="64">
        <v>0</v>
      </c>
      <c r="H27" s="64">
        <v>0</v>
      </c>
      <c r="I27" s="14">
        <f t="shared" si="6"/>
        <v>0</v>
      </c>
    </row>
    <row r="28" spans="1:10" ht="22.5" customHeight="1" x14ac:dyDescent="0.25">
      <c r="A28" s="104" t="s">
        <v>70</v>
      </c>
      <c r="B28" s="105"/>
      <c r="C28" s="105"/>
      <c r="D28" s="105"/>
      <c r="E28" s="105"/>
      <c r="F28" s="75">
        <f t="shared" ref="F28:I28" si="7">F25-F26+F27</f>
        <v>0</v>
      </c>
      <c r="G28" s="75">
        <f t="shared" si="7"/>
        <v>0</v>
      </c>
      <c r="H28" s="75">
        <f t="shared" si="7"/>
        <v>0</v>
      </c>
      <c r="I28" s="75">
        <f t="shared" si="7"/>
        <v>0</v>
      </c>
    </row>
  </sheetData>
  <mergeCells count="23">
    <mergeCell ref="A17:E17"/>
    <mergeCell ref="A21:E21"/>
    <mergeCell ref="A27:E27"/>
    <mergeCell ref="A23:I23"/>
    <mergeCell ref="A25:E25"/>
    <mergeCell ref="A26:E26"/>
    <mergeCell ref="A22:E22"/>
    <mergeCell ref="A3:I3"/>
    <mergeCell ref="A28:E28"/>
    <mergeCell ref="A15:E15"/>
    <mergeCell ref="A1:N1"/>
    <mergeCell ref="A2:N2"/>
    <mergeCell ref="A5:E5"/>
    <mergeCell ref="A6:E6"/>
    <mergeCell ref="A7:E7"/>
    <mergeCell ref="A9:E9"/>
    <mergeCell ref="A10:E10"/>
    <mergeCell ref="A11:E11"/>
    <mergeCell ref="A12:I12"/>
    <mergeCell ref="A14:E14"/>
    <mergeCell ref="A16:E16"/>
    <mergeCell ref="A18:I18"/>
    <mergeCell ref="A20:E20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view="pageLayout" topLeftCell="A37" zoomScaleNormal="100" workbookViewId="0">
      <selection activeCell="B65" sqref="B65:C66"/>
    </sheetView>
  </sheetViews>
  <sheetFormatPr defaultRowHeight="15" x14ac:dyDescent="0.25"/>
  <cols>
    <col min="1" max="1" width="3.7109375" customWidth="1"/>
    <col min="2" max="2" width="2.85546875" customWidth="1"/>
    <col min="3" max="3" width="23.42578125" style="17" customWidth="1"/>
    <col min="4" max="6" width="10.28515625" customWidth="1"/>
    <col min="7" max="7" width="11.85546875" customWidth="1"/>
  </cols>
  <sheetData>
    <row r="1" spans="1:13" ht="44.45" customHeight="1" x14ac:dyDescent="0.25">
      <c r="A1" s="102" t="s">
        <v>125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22.9" customHeight="1" x14ac:dyDescent="0.25">
      <c r="A2" s="127" t="s">
        <v>61</v>
      </c>
      <c r="B2" s="127"/>
      <c r="C2" s="127"/>
      <c r="D2" s="127"/>
      <c r="E2" s="108"/>
    </row>
    <row r="3" spans="1:13" ht="37.15" customHeight="1" x14ac:dyDescent="0.25">
      <c r="A3" s="127" t="s">
        <v>60</v>
      </c>
      <c r="B3" s="128"/>
      <c r="C3" s="128"/>
      <c r="D3" s="128"/>
      <c r="E3" s="128"/>
    </row>
    <row r="4" spans="1:13" ht="43.5" customHeight="1" x14ac:dyDescent="0.25">
      <c r="A4" s="163" t="s">
        <v>76</v>
      </c>
      <c r="B4" s="164"/>
      <c r="C4" s="164"/>
      <c r="D4" s="164"/>
      <c r="E4" s="164"/>
      <c r="F4" s="164"/>
      <c r="G4" s="164"/>
    </row>
    <row r="5" spans="1:13" ht="36" x14ac:dyDescent="0.25">
      <c r="A5" s="54" t="s">
        <v>13</v>
      </c>
      <c r="B5" s="66" t="s">
        <v>14</v>
      </c>
      <c r="C5" s="41" t="s">
        <v>16</v>
      </c>
      <c r="D5" s="19" t="s">
        <v>126</v>
      </c>
      <c r="E5" s="19" t="s">
        <v>89</v>
      </c>
      <c r="F5" s="84" t="s">
        <v>90</v>
      </c>
      <c r="G5" s="54" t="s">
        <v>127</v>
      </c>
    </row>
    <row r="6" spans="1:13" ht="17.100000000000001" customHeight="1" x14ac:dyDescent="0.25">
      <c r="A6" s="21">
        <v>6</v>
      </c>
      <c r="B6" s="21"/>
      <c r="C6" s="42" t="s">
        <v>17</v>
      </c>
      <c r="D6" s="23">
        <f t="shared" ref="D6:G6" si="0">D7+D8+D9+D10+D11+D12</f>
        <v>2096600</v>
      </c>
      <c r="E6" s="23">
        <f t="shared" si="0"/>
        <v>53300</v>
      </c>
      <c r="F6" s="83">
        <f>E6/D6</f>
        <v>2.5422111990842315E-2</v>
      </c>
      <c r="G6" s="23">
        <f t="shared" si="0"/>
        <v>2149900</v>
      </c>
    </row>
    <row r="7" spans="1:13" ht="17.100000000000001" customHeight="1" x14ac:dyDescent="0.25">
      <c r="A7" s="24"/>
      <c r="B7" s="24">
        <v>63</v>
      </c>
      <c r="C7" s="90" t="s">
        <v>18</v>
      </c>
      <c r="D7" s="26">
        <v>1692100</v>
      </c>
      <c r="E7" s="26">
        <v>0</v>
      </c>
      <c r="F7" s="83">
        <f t="shared" ref="F7:F11" si="1">E7/D7</f>
        <v>0</v>
      </c>
      <c r="G7" s="26">
        <f t="shared" ref="G7:G11" si="2">D7+E7</f>
        <v>1692100</v>
      </c>
      <c r="H7" s="27"/>
      <c r="I7" s="27"/>
      <c r="J7" s="27"/>
      <c r="K7" s="27"/>
      <c r="L7" s="27"/>
      <c r="M7" s="27"/>
    </row>
    <row r="8" spans="1:13" ht="17.100000000000001" customHeight="1" x14ac:dyDescent="0.25">
      <c r="A8" s="28"/>
      <c r="B8" s="29">
        <v>64</v>
      </c>
      <c r="C8" s="90" t="s">
        <v>45</v>
      </c>
      <c r="D8" s="26">
        <v>0</v>
      </c>
      <c r="E8" s="26">
        <v>0</v>
      </c>
      <c r="F8" s="83" t="e">
        <f t="shared" si="1"/>
        <v>#DIV/0!</v>
      </c>
      <c r="G8" s="26">
        <f t="shared" si="2"/>
        <v>0</v>
      </c>
      <c r="H8" s="27"/>
      <c r="I8" s="27"/>
      <c r="J8" s="27"/>
      <c r="K8" s="27"/>
      <c r="L8" s="27"/>
      <c r="M8" s="27"/>
    </row>
    <row r="9" spans="1:13" ht="17.100000000000001" customHeight="1" x14ac:dyDescent="0.25">
      <c r="A9" s="28"/>
      <c r="B9" s="29">
        <v>65</v>
      </c>
      <c r="C9" s="90" t="s">
        <v>19</v>
      </c>
      <c r="D9" s="26">
        <v>75000</v>
      </c>
      <c r="E9" s="26">
        <v>0</v>
      </c>
      <c r="F9" s="83">
        <f t="shared" si="1"/>
        <v>0</v>
      </c>
      <c r="G9" s="26">
        <f t="shared" si="2"/>
        <v>75000</v>
      </c>
      <c r="H9" s="27"/>
      <c r="I9" s="27"/>
      <c r="J9" s="27"/>
      <c r="K9" s="27"/>
      <c r="L9" s="27"/>
      <c r="M9" s="27"/>
    </row>
    <row r="10" spans="1:13" ht="17.100000000000001" customHeight="1" x14ac:dyDescent="0.25">
      <c r="A10" s="24"/>
      <c r="B10" s="24">
        <v>66</v>
      </c>
      <c r="C10" s="90" t="s">
        <v>20</v>
      </c>
      <c r="D10" s="26">
        <v>29500</v>
      </c>
      <c r="E10" s="26">
        <v>0</v>
      </c>
      <c r="F10" s="83">
        <f t="shared" si="1"/>
        <v>0</v>
      </c>
      <c r="G10" s="26">
        <f t="shared" si="2"/>
        <v>29500</v>
      </c>
      <c r="H10" s="27"/>
      <c r="I10" s="27"/>
      <c r="J10" s="27"/>
      <c r="K10" s="27"/>
      <c r="L10" s="27"/>
      <c r="M10" s="27"/>
    </row>
    <row r="11" spans="1:13" ht="17.100000000000001" customHeight="1" x14ac:dyDescent="0.25">
      <c r="A11" s="28"/>
      <c r="B11" s="29">
        <v>67</v>
      </c>
      <c r="C11" s="90" t="s">
        <v>23</v>
      </c>
      <c r="D11" s="26">
        <v>300000</v>
      </c>
      <c r="E11" s="26">
        <v>53300</v>
      </c>
      <c r="F11" s="83">
        <f t="shared" si="1"/>
        <v>0.17766666666666667</v>
      </c>
      <c r="G11" s="26">
        <f t="shared" si="2"/>
        <v>353300</v>
      </c>
      <c r="H11" s="27"/>
      <c r="I11" s="27"/>
      <c r="J11" s="27"/>
      <c r="K11" s="27"/>
      <c r="L11" s="27"/>
      <c r="M11" s="27"/>
    </row>
    <row r="12" spans="1:13" ht="17.100000000000001" customHeight="1" x14ac:dyDescent="0.25">
      <c r="A12" s="31">
        <v>7</v>
      </c>
      <c r="B12" s="24"/>
      <c r="C12" s="91" t="s">
        <v>24</v>
      </c>
      <c r="D12" s="32">
        <f t="shared" ref="D12:E12" si="3">D13</f>
        <v>0</v>
      </c>
      <c r="E12" s="32">
        <f t="shared" si="3"/>
        <v>0</v>
      </c>
      <c r="F12" s="83">
        <v>0</v>
      </c>
      <c r="G12" s="32">
        <f t="shared" ref="G12" si="4">G13</f>
        <v>0</v>
      </c>
      <c r="H12" s="27"/>
      <c r="I12" s="27"/>
      <c r="J12" s="27"/>
      <c r="K12" s="27"/>
      <c r="L12" s="27"/>
      <c r="M12" s="27"/>
    </row>
    <row r="13" spans="1:13" ht="17.100000000000001" customHeight="1" x14ac:dyDescent="0.25">
      <c r="A13" s="25"/>
      <c r="B13" s="24">
        <v>72</v>
      </c>
      <c r="C13" s="92" t="s">
        <v>25</v>
      </c>
      <c r="D13" s="26">
        <v>0</v>
      </c>
      <c r="E13" s="26">
        <v>0</v>
      </c>
      <c r="F13" s="83">
        <v>0</v>
      </c>
      <c r="G13" s="26">
        <v>0</v>
      </c>
      <c r="H13" s="27"/>
      <c r="I13" s="27"/>
      <c r="J13" s="27"/>
      <c r="K13" s="27"/>
      <c r="L13" s="27"/>
      <c r="M13" s="27"/>
    </row>
    <row r="14" spans="1:13" ht="24" customHeight="1" x14ac:dyDescent="0.25">
      <c r="A14" s="165" t="s">
        <v>46</v>
      </c>
      <c r="B14" s="166"/>
      <c r="C14" s="166"/>
      <c r="D14" s="166"/>
      <c r="E14" s="166"/>
      <c r="F14" s="166"/>
      <c r="G14" s="167"/>
      <c r="H14" s="34"/>
      <c r="I14" s="34"/>
      <c r="J14" s="34"/>
      <c r="K14" s="34"/>
      <c r="L14" s="34"/>
      <c r="M14" s="34"/>
    </row>
    <row r="15" spans="1:13" ht="40.5" customHeight="1" x14ac:dyDescent="0.25">
      <c r="A15" s="54" t="s">
        <v>13</v>
      </c>
      <c r="B15" s="55" t="s">
        <v>14</v>
      </c>
      <c r="C15" s="41" t="s">
        <v>16</v>
      </c>
      <c r="D15" s="19" t="s">
        <v>126</v>
      </c>
      <c r="E15" s="19" t="s">
        <v>89</v>
      </c>
      <c r="F15" s="84" t="s">
        <v>90</v>
      </c>
      <c r="G15" s="54" t="s">
        <v>127</v>
      </c>
    </row>
    <row r="16" spans="1:13" ht="20.25" customHeight="1" x14ac:dyDescent="0.25">
      <c r="A16" s="31">
        <v>9</v>
      </c>
      <c r="B16" s="24"/>
      <c r="C16" s="40" t="s">
        <v>26</v>
      </c>
      <c r="D16" s="32">
        <f>SUM(D17)</f>
        <v>4000</v>
      </c>
      <c r="E16" s="32">
        <f>SUM(E17)</f>
        <v>14880</v>
      </c>
      <c r="F16" s="32">
        <f t="shared" ref="F16:G16" si="5">SUM(F17)</f>
        <v>0</v>
      </c>
      <c r="G16" s="32">
        <f t="shared" si="5"/>
        <v>18880</v>
      </c>
      <c r="H16" s="27"/>
      <c r="I16" s="27"/>
      <c r="J16" s="27"/>
      <c r="K16" s="27"/>
      <c r="L16" s="27"/>
      <c r="M16" s="27"/>
    </row>
    <row r="17" spans="1:13" ht="17.100000000000001" customHeight="1" x14ac:dyDescent="0.25">
      <c r="A17" s="25"/>
      <c r="B17" s="24">
        <v>92</v>
      </c>
      <c r="C17" s="35" t="s">
        <v>62</v>
      </c>
      <c r="D17" s="26">
        <v>4000</v>
      </c>
      <c r="E17" s="26">
        <v>14880</v>
      </c>
      <c r="F17" s="26">
        <v>0</v>
      </c>
      <c r="G17" s="26">
        <f>D17+E17</f>
        <v>18880</v>
      </c>
      <c r="H17" s="27"/>
      <c r="I17" s="27"/>
      <c r="J17" s="27"/>
      <c r="K17" s="27"/>
      <c r="L17" s="27"/>
      <c r="M17" s="27"/>
    </row>
    <row r="18" spans="1:13" ht="27.75" customHeight="1" x14ac:dyDescent="0.25">
      <c r="A18" s="176" t="s">
        <v>79</v>
      </c>
      <c r="B18" s="177"/>
      <c r="C18" s="178"/>
      <c r="D18" s="62">
        <f>D6+D16</f>
        <v>2100600</v>
      </c>
      <c r="E18" s="62">
        <f>E6+E16</f>
        <v>68180</v>
      </c>
      <c r="F18" s="62">
        <f>F6+F16</f>
        <v>2.5422111990842315E-2</v>
      </c>
      <c r="G18" s="94">
        <f>D18+E18</f>
        <v>2168780</v>
      </c>
    </row>
    <row r="19" spans="1:13" ht="46.5" customHeight="1" x14ac:dyDescent="0.25">
      <c r="A19" s="71"/>
      <c r="B19" s="72"/>
      <c r="C19" s="73"/>
      <c r="D19" s="74"/>
      <c r="E19" s="74"/>
      <c r="F19" s="74"/>
      <c r="G19" s="74"/>
      <c r="H19" s="27"/>
      <c r="I19" s="27"/>
      <c r="J19" s="27"/>
      <c r="K19" s="27"/>
      <c r="L19" s="27"/>
      <c r="M19" s="27"/>
    </row>
    <row r="20" spans="1:13" ht="41.25" customHeight="1" x14ac:dyDescent="0.25">
      <c r="A20" s="168" t="s">
        <v>77</v>
      </c>
      <c r="B20" s="168"/>
      <c r="C20" s="168"/>
      <c r="D20" s="168"/>
      <c r="E20" s="168"/>
      <c r="F20" s="168"/>
      <c r="G20" s="168"/>
    </row>
    <row r="21" spans="1:13" ht="30.75" customHeight="1" x14ac:dyDescent="0.25">
      <c r="A21" s="70" t="s">
        <v>13</v>
      </c>
      <c r="B21" s="41" t="s">
        <v>14</v>
      </c>
      <c r="C21" s="41" t="s">
        <v>28</v>
      </c>
      <c r="D21" s="19" t="s">
        <v>126</v>
      </c>
      <c r="E21" s="19" t="s">
        <v>89</v>
      </c>
      <c r="F21" s="84" t="s">
        <v>90</v>
      </c>
      <c r="G21" s="54" t="s">
        <v>127</v>
      </c>
    </row>
    <row r="22" spans="1:13" ht="27.6" customHeight="1" x14ac:dyDescent="0.25">
      <c r="A22" s="169" t="s">
        <v>80</v>
      </c>
      <c r="B22" s="170"/>
      <c r="C22" s="171"/>
      <c r="D22" s="65">
        <f>D23+D29</f>
        <v>2100600</v>
      </c>
      <c r="E22" s="65">
        <f>E23+E29</f>
        <v>68180</v>
      </c>
      <c r="F22" s="85">
        <f>E22/D22</f>
        <v>3.2457393125773587E-2</v>
      </c>
      <c r="G22" s="65">
        <f>D22+E22</f>
        <v>2168780</v>
      </c>
    </row>
    <row r="23" spans="1:13" ht="14.1" customHeight="1" x14ac:dyDescent="0.25">
      <c r="A23" s="21">
        <v>3</v>
      </c>
      <c r="B23" s="21"/>
      <c r="C23" s="42" t="s">
        <v>27</v>
      </c>
      <c r="D23" s="23">
        <f t="shared" ref="D23:G23" si="6">SUM(D24+D25+D26+D27+D28)</f>
        <v>2061100</v>
      </c>
      <c r="E23" s="23">
        <f t="shared" si="6"/>
        <v>59180</v>
      </c>
      <c r="F23" s="85">
        <f t="shared" ref="F23:F30" si="7">E23/D23</f>
        <v>2.8712823249721024E-2</v>
      </c>
      <c r="G23" s="23">
        <f t="shared" si="6"/>
        <v>2120280</v>
      </c>
    </row>
    <row r="24" spans="1:13" ht="14.1" customHeight="1" x14ac:dyDescent="0.25">
      <c r="A24" s="21"/>
      <c r="B24" s="33">
        <v>31</v>
      </c>
      <c r="C24" s="76" t="s">
        <v>29</v>
      </c>
      <c r="D24" s="46">
        <v>1795550</v>
      </c>
      <c r="E24" s="46">
        <v>0</v>
      </c>
      <c r="F24" s="86">
        <f t="shared" si="7"/>
        <v>0</v>
      </c>
      <c r="G24" s="46">
        <f>D24+E24</f>
        <v>1795550</v>
      </c>
    </row>
    <row r="25" spans="1:13" ht="14.1" customHeight="1" x14ac:dyDescent="0.25">
      <c r="A25" s="37"/>
      <c r="B25" s="36">
        <v>32</v>
      </c>
      <c r="C25" s="77" t="s">
        <v>31</v>
      </c>
      <c r="D25" s="46">
        <v>245650</v>
      </c>
      <c r="E25" s="46">
        <v>35528</v>
      </c>
      <c r="F25" s="86">
        <f t="shared" si="7"/>
        <v>0.14462853653572155</v>
      </c>
      <c r="G25" s="46">
        <f t="shared" ref="G25:G28" si="8">D25+E25</f>
        <v>281178</v>
      </c>
    </row>
    <row r="26" spans="1:13" ht="14.1" customHeight="1" x14ac:dyDescent="0.25">
      <c r="A26" s="37"/>
      <c r="B26" s="36">
        <v>34</v>
      </c>
      <c r="C26" s="77" t="s">
        <v>32</v>
      </c>
      <c r="D26" s="46">
        <v>0</v>
      </c>
      <c r="E26" s="46">
        <v>0</v>
      </c>
      <c r="F26" s="86" t="e">
        <f t="shared" si="7"/>
        <v>#DIV/0!</v>
      </c>
      <c r="G26" s="46">
        <f t="shared" si="8"/>
        <v>0</v>
      </c>
    </row>
    <row r="27" spans="1:13" ht="14.1" customHeight="1" x14ac:dyDescent="0.25">
      <c r="A27" s="37"/>
      <c r="B27" s="36">
        <v>37</v>
      </c>
      <c r="C27" s="89" t="s">
        <v>71</v>
      </c>
      <c r="D27" s="46">
        <v>17000</v>
      </c>
      <c r="E27" s="46">
        <v>24200</v>
      </c>
      <c r="F27" s="86">
        <f t="shared" si="7"/>
        <v>1.4235294117647059</v>
      </c>
      <c r="G27" s="46">
        <f t="shared" si="8"/>
        <v>41200</v>
      </c>
    </row>
    <row r="28" spans="1:13" ht="14.1" customHeight="1" x14ac:dyDescent="0.25">
      <c r="A28" s="37"/>
      <c r="B28" s="36">
        <v>38</v>
      </c>
      <c r="C28" s="77" t="s">
        <v>72</v>
      </c>
      <c r="D28" s="46">
        <v>2900</v>
      </c>
      <c r="E28" s="46">
        <v>-548</v>
      </c>
      <c r="F28" s="86">
        <f t="shared" si="7"/>
        <v>-0.1889655172413793</v>
      </c>
      <c r="G28" s="46">
        <f t="shared" si="8"/>
        <v>2352</v>
      </c>
    </row>
    <row r="29" spans="1:13" ht="14.1" customHeight="1" x14ac:dyDescent="0.25">
      <c r="A29" s="38">
        <v>4</v>
      </c>
      <c r="B29" s="39"/>
      <c r="C29" s="44" t="s">
        <v>5</v>
      </c>
      <c r="D29" s="23">
        <f>D30</f>
        <v>39500</v>
      </c>
      <c r="E29" s="23">
        <f>E30</f>
        <v>9000</v>
      </c>
      <c r="F29" s="85">
        <f t="shared" si="7"/>
        <v>0.22784810126582278</v>
      </c>
      <c r="G29" s="23">
        <f>D29+E29</f>
        <v>48500</v>
      </c>
    </row>
    <row r="30" spans="1:13" ht="14.1" customHeight="1" x14ac:dyDescent="0.25">
      <c r="A30" s="21"/>
      <c r="B30" s="33">
        <v>42</v>
      </c>
      <c r="C30" s="45" t="s">
        <v>49</v>
      </c>
      <c r="D30" s="46">
        <v>39500</v>
      </c>
      <c r="E30" s="46">
        <v>9000</v>
      </c>
      <c r="F30" s="86">
        <f t="shared" si="7"/>
        <v>0.22784810126582278</v>
      </c>
      <c r="G30" s="46">
        <f>D30+E30</f>
        <v>48500</v>
      </c>
    </row>
    <row r="31" spans="1:13" ht="57.75" customHeight="1" x14ac:dyDescent="0.25">
      <c r="A31" s="172" t="s">
        <v>50</v>
      </c>
      <c r="B31" s="172"/>
      <c r="C31" s="172"/>
      <c r="D31" s="172"/>
      <c r="E31" s="172"/>
      <c r="F31" s="172"/>
      <c r="G31" s="172"/>
    </row>
    <row r="32" spans="1:13" ht="25.5" x14ac:dyDescent="0.25">
      <c r="A32" s="173" t="s">
        <v>33</v>
      </c>
      <c r="B32" s="174"/>
      <c r="C32" s="175"/>
      <c r="D32" s="19" t="s">
        <v>126</v>
      </c>
      <c r="E32" s="19" t="s">
        <v>89</v>
      </c>
      <c r="F32" s="84" t="s">
        <v>90</v>
      </c>
      <c r="G32" s="54" t="s">
        <v>127</v>
      </c>
    </row>
    <row r="33" spans="1:7" ht="15.75" customHeight="1" x14ac:dyDescent="0.25">
      <c r="A33" s="160" t="s">
        <v>51</v>
      </c>
      <c r="B33" s="161"/>
      <c r="C33" s="162"/>
      <c r="D33" s="78">
        <f>D34+D36+D38+D40+D45+D47</f>
        <v>2096600</v>
      </c>
      <c r="E33" s="67">
        <f>E34+E36+E38+E40+E45+E47</f>
        <v>53300</v>
      </c>
      <c r="F33" s="87">
        <f>E33/D33</f>
        <v>2.5422111990842315E-2</v>
      </c>
      <c r="G33" s="67">
        <f>G34+G36+G38+G40+G45+G47</f>
        <v>2149900</v>
      </c>
    </row>
    <row r="34" spans="1:7" ht="14.45" customHeight="1" x14ac:dyDescent="0.25">
      <c r="A34" s="60">
        <v>1</v>
      </c>
      <c r="B34" s="151" t="s">
        <v>44</v>
      </c>
      <c r="C34" s="152"/>
      <c r="D34" s="62">
        <f>D35</f>
        <v>99242</v>
      </c>
      <c r="E34" s="62">
        <f t="shared" ref="E34:G34" si="9">E35</f>
        <v>51800</v>
      </c>
      <c r="F34" s="87">
        <f>E34/D34</f>
        <v>0.52195642973740952</v>
      </c>
      <c r="G34" s="62">
        <f t="shared" si="9"/>
        <v>151042</v>
      </c>
    </row>
    <row r="35" spans="1:7" ht="14.45" customHeight="1" x14ac:dyDescent="0.25">
      <c r="A35" s="56">
        <v>11</v>
      </c>
      <c r="B35" s="153" t="s">
        <v>44</v>
      </c>
      <c r="C35" s="154"/>
      <c r="D35" s="59">
        <v>99242</v>
      </c>
      <c r="E35" s="59">
        <v>51800</v>
      </c>
      <c r="F35" s="87">
        <f t="shared" ref="F35:F54" si="10">E35/D35</f>
        <v>0.52195642973740952</v>
      </c>
      <c r="G35" s="59">
        <f>D35+E35</f>
        <v>151042</v>
      </c>
    </row>
    <row r="36" spans="1:7" ht="14.45" customHeight="1" x14ac:dyDescent="0.25">
      <c r="A36" s="60">
        <v>3</v>
      </c>
      <c r="B36" s="151" t="s">
        <v>21</v>
      </c>
      <c r="C36" s="152"/>
      <c r="D36" s="62">
        <f>D37</f>
        <v>28000</v>
      </c>
      <c r="E36" s="62">
        <f>E37</f>
        <v>0</v>
      </c>
      <c r="F36" s="87">
        <f t="shared" si="10"/>
        <v>0</v>
      </c>
      <c r="G36" s="62">
        <f t="shared" ref="G36" si="11">G37</f>
        <v>28000</v>
      </c>
    </row>
    <row r="37" spans="1:7" ht="14.45" customHeight="1" x14ac:dyDescent="0.25">
      <c r="A37" s="56">
        <v>31</v>
      </c>
      <c r="B37" s="153" t="s">
        <v>21</v>
      </c>
      <c r="C37" s="154"/>
      <c r="D37" s="59">
        <v>28000</v>
      </c>
      <c r="E37" s="59">
        <v>0</v>
      </c>
      <c r="F37" s="87">
        <f t="shared" si="10"/>
        <v>0</v>
      </c>
      <c r="G37" s="59">
        <f>D37+E37</f>
        <v>28000</v>
      </c>
    </row>
    <row r="38" spans="1:7" ht="14.45" customHeight="1" x14ac:dyDescent="0.25">
      <c r="A38" s="60">
        <v>4</v>
      </c>
      <c r="B38" s="151" t="s">
        <v>30</v>
      </c>
      <c r="C38" s="152"/>
      <c r="D38" s="62">
        <f>D39</f>
        <v>75000</v>
      </c>
      <c r="E38" s="62">
        <f>E39</f>
        <v>0</v>
      </c>
      <c r="F38" s="87">
        <f t="shared" si="10"/>
        <v>0</v>
      </c>
      <c r="G38" s="62">
        <f t="shared" ref="G38" si="12">G39</f>
        <v>75000</v>
      </c>
    </row>
    <row r="39" spans="1:7" ht="14.45" customHeight="1" x14ac:dyDescent="0.25">
      <c r="A39" s="56">
        <v>43</v>
      </c>
      <c r="B39" s="153" t="s">
        <v>30</v>
      </c>
      <c r="C39" s="154"/>
      <c r="D39" s="59">
        <v>75000</v>
      </c>
      <c r="E39" s="59">
        <v>0</v>
      </c>
      <c r="F39" s="87">
        <f t="shared" si="10"/>
        <v>0</v>
      </c>
      <c r="G39" s="59">
        <f>D39+E39</f>
        <v>75000</v>
      </c>
    </row>
    <row r="40" spans="1:7" ht="14.45" customHeight="1" x14ac:dyDescent="0.25">
      <c r="A40" s="60">
        <v>5</v>
      </c>
      <c r="B40" s="151" t="s">
        <v>52</v>
      </c>
      <c r="C40" s="152"/>
      <c r="D40" s="62">
        <f>D41+D42+D43+D44</f>
        <v>1892858</v>
      </c>
      <c r="E40" s="62">
        <f t="shared" ref="E40:G40" si="13">E41+E42+E43+E44</f>
        <v>1500</v>
      </c>
      <c r="F40" s="87">
        <f t="shared" si="10"/>
        <v>7.9245247134227708E-4</v>
      </c>
      <c r="G40" s="62">
        <f t="shared" si="13"/>
        <v>1894358</v>
      </c>
    </row>
    <row r="41" spans="1:7" ht="14.45" customHeight="1" x14ac:dyDescent="0.25">
      <c r="A41" s="56">
        <v>50</v>
      </c>
      <c r="B41" s="149" t="s">
        <v>128</v>
      </c>
      <c r="C41" s="150"/>
      <c r="D41" s="59">
        <v>102000</v>
      </c>
      <c r="E41" s="59">
        <v>1500</v>
      </c>
      <c r="F41" s="87">
        <f t="shared" ref="F41" si="14">E41/D41</f>
        <v>1.4705882352941176E-2</v>
      </c>
      <c r="G41" s="59">
        <f t="shared" ref="G41" si="15">D41+E41</f>
        <v>103500</v>
      </c>
    </row>
    <row r="42" spans="1:7" ht="14.45" customHeight="1" x14ac:dyDescent="0.25">
      <c r="A42" s="56">
        <v>50</v>
      </c>
      <c r="B42" s="153" t="s">
        <v>91</v>
      </c>
      <c r="C42" s="154"/>
      <c r="D42" s="59">
        <v>98758</v>
      </c>
      <c r="E42" s="59">
        <v>0</v>
      </c>
      <c r="F42" s="87">
        <f t="shared" ref="F42" si="16">E42/D42</f>
        <v>0</v>
      </c>
      <c r="G42" s="59">
        <f t="shared" ref="G42" si="17">D42+E42</f>
        <v>98758</v>
      </c>
    </row>
    <row r="43" spans="1:7" ht="14.45" customHeight="1" x14ac:dyDescent="0.25">
      <c r="A43" s="56">
        <v>50</v>
      </c>
      <c r="B43" s="153" t="s">
        <v>81</v>
      </c>
      <c r="C43" s="154"/>
      <c r="D43" s="59">
        <v>1692000</v>
      </c>
      <c r="E43" s="59">
        <v>0</v>
      </c>
      <c r="F43" s="87">
        <f t="shared" si="10"/>
        <v>0</v>
      </c>
      <c r="G43" s="59">
        <f t="shared" ref="G43:G44" si="18">D43+E43</f>
        <v>1692000</v>
      </c>
    </row>
    <row r="44" spans="1:7" ht="14.45" customHeight="1" x14ac:dyDescent="0.25">
      <c r="A44" s="56">
        <v>52</v>
      </c>
      <c r="B44" s="153" t="s">
        <v>53</v>
      </c>
      <c r="C44" s="154"/>
      <c r="D44" s="59">
        <v>100</v>
      </c>
      <c r="E44" s="59">
        <v>0</v>
      </c>
      <c r="F44" s="87">
        <f t="shared" si="10"/>
        <v>0</v>
      </c>
      <c r="G44" s="59">
        <f t="shared" si="18"/>
        <v>100</v>
      </c>
    </row>
    <row r="45" spans="1:7" ht="14.45" customHeight="1" x14ac:dyDescent="0.25">
      <c r="A45" s="60">
        <v>6</v>
      </c>
      <c r="B45" s="151" t="s">
        <v>22</v>
      </c>
      <c r="C45" s="152"/>
      <c r="D45" s="62">
        <f>D46</f>
        <v>1500</v>
      </c>
      <c r="E45" s="62">
        <f>E46</f>
        <v>0</v>
      </c>
      <c r="F45" s="87">
        <f t="shared" si="10"/>
        <v>0</v>
      </c>
      <c r="G45" s="62">
        <f t="shared" ref="G45" si="19">G46</f>
        <v>1500</v>
      </c>
    </row>
    <row r="46" spans="1:7" ht="14.45" customHeight="1" x14ac:dyDescent="0.25">
      <c r="A46" s="56">
        <v>61</v>
      </c>
      <c r="B46" s="153" t="s">
        <v>22</v>
      </c>
      <c r="C46" s="154"/>
      <c r="D46" s="59">
        <v>1500</v>
      </c>
      <c r="E46" s="59">
        <v>0</v>
      </c>
      <c r="F46" s="87">
        <f t="shared" si="10"/>
        <v>0</v>
      </c>
      <c r="G46" s="59">
        <f>D46+E46</f>
        <v>1500</v>
      </c>
    </row>
    <row r="47" spans="1:7" ht="14.45" customHeight="1" x14ac:dyDescent="0.25">
      <c r="A47" s="60">
        <v>7</v>
      </c>
      <c r="B47" s="158" t="s">
        <v>54</v>
      </c>
      <c r="C47" s="159"/>
      <c r="D47" s="62">
        <f>D48</f>
        <v>0</v>
      </c>
      <c r="E47" s="62">
        <f>E48</f>
        <v>0</v>
      </c>
      <c r="F47" s="87">
        <v>0</v>
      </c>
      <c r="G47" s="62">
        <f>D47+E47</f>
        <v>0</v>
      </c>
    </row>
    <row r="48" spans="1:7" ht="14.45" customHeight="1" x14ac:dyDescent="0.25">
      <c r="A48" s="56">
        <v>71</v>
      </c>
      <c r="B48" s="149" t="s">
        <v>54</v>
      </c>
      <c r="C48" s="150"/>
      <c r="D48" s="59">
        <v>0</v>
      </c>
      <c r="E48" s="59">
        <v>0</v>
      </c>
      <c r="F48" s="87">
        <v>0</v>
      </c>
      <c r="G48" s="59">
        <f>D48+E48</f>
        <v>0</v>
      </c>
    </row>
    <row r="49" spans="1:7" ht="14.45" customHeight="1" x14ac:dyDescent="0.25">
      <c r="A49" s="60">
        <v>9</v>
      </c>
      <c r="B49" s="151" t="s">
        <v>55</v>
      </c>
      <c r="C49" s="152"/>
      <c r="D49" s="62">
        <f t="shared" ref="D49" si="20">SUM(D50:D53)</f>
        <v>4000</v>
      </c>
      <c r="E49" s="62">
        <f t="shared" ref="E49:G49" si="21">SUM(E50:E53)</f>
        <v>14880</v>
      </c>
      <c r="F49" s="87">
        <f t="shared" si="10"/>
        <v>3.72</v>
      </c>
      <c r="G49" s="62">
        <f t="shared" si="21"/>
        <v>18880</v>
      </c>
    </row>
    <row r="50" spans="1:7" ht="14.45" customHeight="1" x14ac:dyDescent="0.25">
      <c r="A50" s="56">
        <v>93</v>
      </c>
      <c r="B50" s="153" t="s">
        <v>48</v>
      </c>
      <c r="C50" s="154"/>
      <c r="D50" s="59">
        <v>2000</v>
      </c>
      <c r="E50" s="59">
        <v>14858</v>
      </c>
      <c r="F50" s="87">
        <f t="shared" si="10"/>
        <v>7.4290000000000003</v>
      </c>
      <c r="G50" s="59">
        <f>D50+E50</f>
        <v>16858</v>
      </c>
    </row>
    <row r="51" spans="1:7" ht="14.45" customHeight="1" x14ac:dyDescent="0.25">
      <c r="A51" s="56">
        <v>94</v>
      </c>
      <c r="B51" s="153" t="s">
        <v>56</v>
      </c>
      <c r="C51" s="154"/>
      <c r="D51" s="59">
        <v>0</v>
      </c>
      <c r="E51" s="59">
        <v>0</v>
      </c>
      <c r="F51" s="87" t="e">
        <f t="shared" si="10"/>
        <v>#DIV/0!</v>
      </c>
      <c r="G51" s="59">
        <f t="shared" ref="G51:G53" si="22">D51+E51</f>
        <v>0</v>
      </c>
    </row>
    <row r="52" spans="1:7" ht="14.45" customHeight="1" x14ac:dyDescent="0.25">
      <c r="A52" s="56">
        <v>95</v>
      </c>
      <c r="B52" s="153" t="s">
        <v>63</v>
      </c>
      <c r="C52" s="154"/>
      <c r="D52" s="59">
        <v>1000</v>
      </c>
      <c r="E52" s="59">
        <v>152</v>
      </c>
      <c r="F52" s="87">
        <f t="shared" si="10"/>
        <v>0.152</v>
      </c>
      <c r="G52" s="59">
        <f t="shared" si="22"/>
        <v>1152</v>
      </c>
    </row>
    <row r="53" spans="1:7" ht="14.45" customHeight="1" x14ac:dyDescent="0.25">
      <c r="A53" s="56">
        <v>96</v>
      </c>
      <c r="B53" s="153" t="s">
        <v>47</v>
      </c>
      <c r="C53" s="154"/>
      <c r="D53" s="59">
        <v>1000</v>
      </c>
      <c r="E53" s="59">
        <v>-130</v>
      </c>
      <c r="F53" s="87">
        <f t="shared" si="10"/>
        <v>-0.13</v>
      </c>
      <c r="G53" s="59">
        <f t="shared" si="22"/>
        <v>870</v>
      </c>
    </row>
    <row r="54" spans="1:7" ht="23.25" customHeight="1" x14ac:dyDescent="0.25">
      <c r="A54" s="155" t="s">
        <v>78</v>
      </c>
      <c r="B54" s="155"/>
      <c r="C54" s="155"/>
      <c r="D54" s="80">
        <f>D33+D49</f>
        <v>2100600</v>
      </c>
      <c r="E54" s="62">
        <f>E33+E49</f>
        <v>68180</v>
      </c>
      <c r="F54" s="87">
        <f t="shared" si="10"/>
        <v>3.2457393125773587E-2</v>
      </c>
      <c r="G54" s="62">
        <f>G33+G49</f>
        <v>2168780</v>
      </c>
    </row>
    <row r="55" spans="1:7" ht="24.75" customHeight="1" x14ac:dyDescent="0.25">
      <c r="A55" s="156" t="s">
        <v>33</v>
      </c>
      <c r="B55" s="157"/>
      <c r="C55" s="157"/>
      <c r="D55" s="19" t="s">
        <v>126</v>
      </c>
      <c r="E55" s="19" t="s">
        <v>89</v>
      </c>
      <c r="F55" s="84" t="s">
        <v>90</v>
      </c>
      <c r="G55" s="54" t="s">
        <v>127</v>
      </c>
    </row>
    <row r="56" spans="1:7" ht="27.6" customHeight="1" x14ac:dyDescent="0.25">
      <c r="A56" s="155" t="s">
        <v>34</v>
      </c>
      <c r="B56" s="155"/>
      <c r="C56" s="155"/>
      <c r="D56" s="68">
        <f>D57+D59+D61+D63+D68+D70</f>
        <v>2100600</v>
      </c>
      <c r="E56" s="68">
        <f>E57+E59+E61+E63+E68+E70</f>
        <v>68180</v>
      </c>
      <c r="F56" s="88">
        <f>E56/D56</f>
        <v>3.2457393125773587E-2</v>
      </c>
      <c r="G56" s="68">
        <f>G57+G59+G61+G63+G68+G70</f>
        <v>2168780</v>
      </c>
    </row>
    <row r="57" spans="1:7" ht="14.45" customHeight="1" x14ac:dyDescent="0.25">
      <c r="A57" s="60">
        <v>1</v>
      </c>
      <c r="B57" s="151" t="s">
        <v>44</v>
      </c>
      <c r="C57" s="152"/>
      <c r="D57" s="62">
        <f>D58</f>
        <v>99242</v>
      </c>
      <c r="E57" s="62">
        <f t="shared" ref="E57:G57" si="23">E58</f>
        <v>51800</v>
      </c>
      <c r="F57" s="88">
        <f>E57/D57</f>
        <v>0.52195642973740952</v>
      </c>
      <c r="G57" s="62">
        <f t="shared" si="23"/>
        <v>151042</v>
      </c>
    </row>
    <row r="58" spans="1:7" ht="14.45" customHeight="1" x14ac:dyDescent="0.25">
      <c r="A58" s="56">
        <v>11</v>
      </c>
      <c r="B58" s="153" t="s">
        <v>74</v>
      </c>
      <c r="C58" s="154"/>
      <c r="D58" s="59">
        <v>99242</v>
      </c>
      <c r="E58" s="59">
        <v>51800</v>
      </c>
      <c r="F58" s="88">
        <f t="shared" ref="F58:F69" si="24">E58/D58</f>
        <v>0.52195642973740952</v>
      </c>
      <c r="G58" s="59">
        <f>D58+E58</f>
        <v>151042</v>
      </c>
    </row>
    <row r="59" spans="1:7" ht="14.45" customHeight="1" x14ac:dyDescent="0.25">
      <c r="A59" s="60">
        <v>3</v>
      </c>
      <c r="B59" s="151" t="s">
        <v>21</v>
      </c>
      <c r="C59" s="152"/>
      <c r="D59" s="59">
        <f>D60</f>
        <v>30000</v>
      </c>
      <c r="E59" s="59">
        <f>E60</f>
        <v>14858</v>
      </c>
      <c r="F59" s="88">
        <f t="shared" si="24"/>
        <v>0.49526666666666669</v>
      </c>
      <c r="G59" s="59">
        <f t="shared" ref="G59" si="25">G60</f>
        <v>44858</v>
      </c>
    </row>
    <row r="60" spans="1:7" ht="14.45" customHeight="1" x14ac:dyDescent="0.25">
      <c r="A60" s="56">
        <v>31</v>
      </c>
      <c r="B60" s="153" t="s">
        <v>21</v>
      </c>
      <c r="C60" s="154"/>
      <c r="D60" s="59">
        <v>30000</v>
      </c>
      <c r="E60" s="59">
        <v>14858</v>
      </c>
      <c r="F60" s="88">
        <f t="shared" si="24"/>
        <v>0.49526666666666669</v>
      </c>
      <c r="G60" s="59">
        <f>D60+E60</f>
        <v>44858</v>
      </c>
    </row>
    <row r="61" spans="1:7" ht="14.45" customHeight="1" x14ac:dyDescent="0.25">
      <c r="A61" s="60">
        <v>4</v>
      </c>
      <c r="B61" s="151" t="s">
        <v>30</v>
      </c>
      <c r="C61" s="152"/>
      <c r="D61" s="62">
        <f>D62</f>
        <v>75000</v>
      </c>
      <c r="E61" s="62">
        <f>E62</f>
        <v>0</v>
      </c>
      <c r="F61" s="88">
        <f t="shared" si="24"/>
        <v>0</v>
      </c>
      <c r="G61" s="62">
        <f t="shared" ref="G61" si="26">G62</f>
        <v>75000</v>
      </c>
    </row>
    <row r="62" spans="1:7" ht="14.45" customHeight="1" x14ac:dyDescent="0.25">
      <c r="A62" s="56">
        <v>43</v>
      </c>
      <c r="B62" s="153" t="s">
        <v>30</v>
      </c>
      <c r="C62" s="154"/>
      <c r="D62" s="59">
        <v>75000</v>
      </c>
      <c r="E62" s="59">
        <v>0</v>
      </c>
      <c r="F62" s="88">
        <f t="shared" si="24"/>
        <v>0</v>
      </c>
      <c r="G62" s="59">
        <f>D62+E62</f>
        <v>75000</v>
      </c>
    </row>
    <row r="63" spans="1:7" ht="14.45" customHeight="1" x14ac:dyDescent="0.25">
      <c r="A63" s="60">
        <v>5</v>
      </c>
      <c r="B63" s="151" t="s">
        <v>52</v>
      </c>
      <c r="C63" s="152"/>
      <c r="D63" s="78">
        <f>D64+D65+D66+D67</f>
        <v>1893858</v>
      </c>
      <c r="E63" s="78">
        <f>E64+E65+E66+E67</f>
        <v>1652</v>
      </c>
      <c r="F63" s="88">
        <f t="shared" si="24"/>
        <v>8.7229348768492674E-4</v>
      </c>
      <c r="G63" s="78">
        <f>G64+G65+G66+G67</f>
        <v>1895510</v>
      </c>
    </row>
    <row r="64" spans="1:7" ht="14.45" customHeight="1" x14ac:dyDescent="0.25">
      <c r="A64" s="56">
        <v>50</v>
      </c>
      <c r="B64" s="149" t="s">
        <v>128</v>
      </c>
      <c r="C64" s="150"/>
      <c r="D64" s="59">
        <v>102000</v>
      </c>
      <c r="E64" s="59">
        <v>1500</v>
      </c>
      <c r="F64" s="87">
        <f t="shared" si="24"/>
        <v>1.4705882352941176E-2</v>
      </c>
      <c r="G64" s="59">
        <f t="shared" ref="G64" si="27">D64+E64</f>
        <v>103500</v>
      </c>
    </row>
    <row r="65" spans="1:7" ht="14.45" customHeight="1" x14ac:dyDescent="0.25">
      <c r="A65" s="56">
        <v>50</v>
      </c>
      <c r="B65" s="153" t="s">
        <v>91</v>
      </c>
      <c r="C65" s="154"/>
      <c r="D65" s="59">
        <v>98758</v>
      </c>
      <c r="E65" s="59">
        <v>152</v>
      </c>
      <c r="F65" s="87">
        <f t="shared" si="24"/>
        <v>1.5391158184653395E-3</v>
      </c>
      <c r="G65" s="59">
        <f t="shared" ref="G65" si="28">D65+E65</f>
        <v>98910</v>
      </c>
    </row>
    <row r="66" spans="1:7" ht="14.45" customHeight="1" x14ac:dyDescent="0.25">
      <c r="A66" s="56">
        <v>50</v>
      </c>
      <c r="B66" s="153" t="s">
        <v>81</v>
      </c>
      <c r="C66" s="154"/>
      <c r="D66" s="59">
        <v>1693000</v>
      </c>
      <c r="E66" s="59">
        <v>0</v>
      </c>
      <c r="F66" s="88">
        <f t="shared" si="24"/>
        <v>0</v>
      </c>
      <c r="G66" s="59">
        <f>D66+E66</f>
        <v>1693000</v>
      </c>
    </row>
    <row r="67" spans="1:7" ht="14.45" customHeight="1" x14ac:dyDescent="0.25">
      <c r="A67" s="56">
        <v>52</v>
      </c>
      <c r="B67" s="153" t="s">
        <v>53</v>
      </c>
      <c r="C67" s="154"/>
      <c r="D67" s="59">
        <v>100</v>
      </c>
      <c r="E67" s="59">
        <v>0</v>
      </c>
      <c r="F67" s="88">
        <f t="shared" si="24"/>
        <v>0</v>
      </c>
      <c r="G67" s="59">
        <f>D67+E67</f>
        <v>100</v>
      </c>
    </row>
    <row r="68" spans="1:7" ht="14.45" customHeight="1" x14ac:dyDescent="0.25">
      <c r="A68" s="60">
        <v>6</v>
      </c>
      <c r="B68" s="151" t="s">
        <v>22</v>
      </c>
      <c r="C68" s="152"/>
      <c r="D68" s="62">
        <f>D69</f>
        <v>2500</v>
      </c>
      <c r="E68" s="62">
        <f>E69</f>
        <v>-130</v>
      </c>
      <c r="F68" s="88">
        <f t="shared" si="24"/>
        <v>-5.1999999999999998E-2</v>
      </c>
      <c r="G68" s="62">
        <f t="shared" ref="G68" si="29">G69</f>
        <v>2370</v>
      </c>
    </row>
    <row r="69" spans="1:7" ht="14.45" customHeight="1" x14ac:dyDescent="0.25">
      <c r="A69" s="56">
        <v>61</v>
      </c>
      <c r="B69" s="153" t="s">
        <v>22</v>
      </c>
      <c r="C69" s="154"/>
      <c r="D69" s="59">
        <v>2500</v>
      </c>
      <c r="E69" s="59">
        <v>-130</v>
      </c>
      <c r="F69" s="88">
        <f t="shared" si="24"/>
        <v>-5.1999999999999998E-2</v>
      </c>
      <c r="G69" s="59">
        <f>D69+E69</f>
        <v>2370</v>
      </c>
    </row>
    <row r="70" spans="1:7" ht="14.45" customHeight="1" x14ac:dyDescent="0.25">
      <c r="A70" s="60">
        <v>7</v>
      </c>
      <c r="B70" s="158" t="s">
        <v>54</v>
      </c>
      <c r="C70" s="159"/>
      <c r="D70" s="62">
        <f>D71</f>
        <v>0</v>
      </c>
      <c r="E70" s="62">
        <f>E71</f>
        <v>0</v>
      </c>
      <c r="F70" s="88">
        <v>0</v>
      </c>
      <c r="G70" s="62">
        <f t="shared" ref="G70" si="30">G71</f>
        <v>0</v>
      </c>
    </row>
    <row r="71" spans="1:7" ht="14.45" customHeight="1" x14ac:dyDescent="0.25">
      <c r="A71" s="56">
        <v>71</v>
      </c>
      <c r="B71" s="149" t="s">
        <v>54</v>
      </c>
      <c r="C71" s="150"/>
      <c r="D71" s="59">
        <v>0</v>
      </c>
      <c r="E71" s="59">
        <v>0</v>
      </c>
      <c r="F71" s="88">
        <v>0</v>
      </c>
      <c r="G71" s="59">
        <f>D71+E71</f>
        <v>0</v>
      </c>
    </row>
    <row r="72" spans="1:7" x14ac:dyDescent="0.25">
      <c r="A72" s="57"/>
      <c r="B72" s="57"/>
      <c r="C72" s="58"/>
      <c r="D72" s="57"/>
      <c r="E72" s="57"/>
      <c r="F72" s="57"/>
      <c r="G72" s="57"/>
    </row>
  </sheetData>
  <mergeCells count="49">
    <mergeCell ref="A33:C33"/>
    <mergeCell ref="B34:C34"/>
    <mergeCell ref="B36:C36"/>
    <mergeCell ref="B35:C35"/>
    <mergeCell ref="A1:M1"/>
    <mergeCell ref="A2:E2"/>
    <mergeCell ref="A3:E3"/>
    <mergeCell ref="A4:G4"/>
    <mergeCell ref="A14:G14"/>
    <mergeCell ref="A20:G20"/>
    <mergeCell ref="A22:C22"/>
    <mergeCell ref="A31:G31"/>
    <mergeCell ref="A32:C32"/>
    <mergeCell ref="A18:C18"/>
    <mergeCell ref="B37:C37"/>
    <mergeCell ref="B38:C38"/>
    <mergeCell ref="B39:C39"/>
    <mergeCell ref="B40:C40"/>
    <mergeCell ref="B43:C43"/>
    <mergeCell ref="B41:C41"/>
    <mergeCell ref="B42:C42"/>
    <mergeCell ref="B65:C65"/>
    <mergeCell ref="B44:C44"/>
    <mergeCell ref="B45:C45"/>
    <mergeCell ref="B46:C46"/>
    <mergeCell ref="B47:C47"/>
    <mergeCell ref="B48:C48"/>
    <mergeCell ref="B64:C64"/>
    <mergeCell ref="A56:C56"/>
    <mergeCell ref="B57:C57"/>
    <mergeCell ref="B59:C59"/>
    <mergeCell ref="B60:C60"/>
    <mergeCell ref="B58:C58"/>
    <mergeCell ref="B71:C71"/>
    <mergeCell ref="B49:C49"/>
    <mergeCell ref="B51:C51"/>
    <mergeCell ref="B52:C52"/>
    <mergeCell ref="A54:C54"/>
    <mergeCell ref="A55:C55"/>
    <mergeCell ref="B50:C50"/>
    <mergeCell ref="B53:C53"/>
    <mergeCell ref="B68:C68"/>
    <mergeCell ref="B69:C69"/>
    <mergeCell ref="B70:C70"/>
    <mergeCell ref="B61:C61"/>
    <mergeCell ref="B62:C62"/>
    <mergeCell ref="B63:C63"/>
    <mergeCell ref="B66:C66"/>
    <mergeCell ref="B67:C67"/>
  </mergeCells>
  <pageMargins left="0.7" right="0.7" top="0.75" bottom="0.75" header="0.3" footer="0.3"/>
  <pageSetup paperSize="9" orientation="portrait" r:id="rId1"/>
  <headerFooter>
    <oddHeader xml:space="preserve">&amp;C&amp;"-,Kurziv"
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view="pageLayout" zoomScaleNormal="100" workbookViewId="0">
      <selection activeCell="A3" sqref="A3:E8"/>
    </sheetView>
  </sheetViews>
  <sheetFormatPr defaultColWidth="9.140625" defaultRowHeight="15" x14ac:dyDescent="0.25"/>
  <cols>
    <col min="1" max="1" width="31.42578125" customWidth="1"/>
    <col min="2" max="5" width="17.7109375" customWidth="1"/>
  </cols>
  <sheetData>
    <row r="1" spans="1:14" ht="53.25" customHeight="1" x14ac:dyDescent="0.25">
      <c r="A1" s="102" t="s">
        <v>125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2.9" customHeight="1" x14ac:dyDescent="0.25">
      <c r="A2" s="127" t="s">
        <v>61</v>
      </c>
      <c r="B2" s="127"/>
      <c r="C2" s="127"/>
      <c r="D2" s="108"/>
    </row>
    <row r="3" spans="1:14" ht="28.15" customHeight="1" x14ac:dyDescent="0.25">
      <c r="A3" s="127" t="s">
        <v>57</v>
      </c>
      <c r="B3" s="179"/>
      <c r="C3" s="179"/>
      <c r="D3" s="179"/>
    </row>
    <row r="4" spans="1:14" ht="25.5" customHeight="1" x14ac:dyDescent="0.25">
      <c r="A4" s="19" t="s">
        <v>33</v>
      </c>
      <c r="B4" s="19" t="s">
        <v>126</v>
      </c>
      <c r="C4" s="19" t="s">
        <v>89</v>
      </c>
      <c r="D4" s="54" t="s">
        <v>90</v>
      </c>
      <c r="E4" s="54" t="s">
        <v>127</v>
      </c>
    </row>
    <row r="5" spans="1:14" ht="15.75" customHeight="1" x14ac:dyDescent="0.25">
      <c r="A5" s="22" t="s">
        <v>34</v>
      </c>
      <c r="B5" s="23">
        <f>B6</f>
        <v>2100600</v>
      </c>
      <c r="C5" s="23">
        <f t="shared" ref="C5:E5" si="0">C6</f>
        <v>68180</v>
      </c>
      <c r="D5" s="83">
        <f>C5/B5</f>
        <v>3.2457393125773587E-2</v>
      </c>
      <c r="E5" s="23">
        <f t="shared" si="0"/>
        <v>2168780</v>
      </c>
    </row>
    <row r="6" spans="1:14" ht="15.75" customHeight="1" x14ac:dyDescent="0.25">
      <c r="A6" s="22" t="s">
        <v>35</v>
      </c>
      <c r="B6" s="46">
        <f>B7+B8</f>
        <v>2100600</v>
      </c>
      <c r="C6" s="46">
        <f t="shared" ref="C6:E6" si="1">C7+C8</f>
        <v>68180</v>
      </c>
      <c r="D6" s="83">
        <f t="shared" ref="D6:D8" si="2">C6/B6</f>
        <v>3.2457393125773587E-2</v>
      </c>
      <c r="E6" s="46">
        <f t="shared" si="1"/>
        <v>2168780</v>
      </c>
    </row>
    <row r="7" spans="1:14" ht="15.75" customHeight="1" x14ac:dyDescent="0.25">
      <c r="A7" s="43" t="s">
        <v>36</v>
      </c>
      <c r="B7" s="46">
        <v>1992740</v>
      </c>
      <c r="C7" s="46">
        <v>66630</v>
      </c>
      <c r="D7" s="83">
        <f t="shared" si="2"/>
        <v>3.3436374037757059E-2</v>
      </c>
      <c r="E7" s="46">
        <f>B7+C7</f>
        <v>2059370</v>
      </c>
    </row>
    <row r="8" spans="1:14" ht="15.75" customHeight="1" x14ac:dyDescent="0.25">
      <c r="A8" s="47" t="s">
        <v>37</v>
      </c>
      <c r="B8" s="46">
        <v>107860</v>
      </c>
      <c r="C8" s="46">
        <v>1550</v>
      </c>
      <c r="D8" s="83">
        <f t="shared" si="2"/>
        <v>1.437048025217875E-2</v>
      </c>
      <c r="E8" s="46">
        <f>B8+C8</f>
        <v>109410</v>
      </c>
    </row>
  </sheetData>
  <mergeCells count="3">
    <mergeCell ref="A3:D3"/>
    <mergeCell ref="A2:D2"/>
    <mergeCell ref="A1:N1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&amp;C&amp;"-,Kurziv"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4" sqref="A4:H13"/>
    </sheetView>
  </sheetViews>
  <sheetFormatPr defaultRowHeight="15" x14ac:dyDescent="0.25"/>
  <cols>
    <col min="1" max="3" width="6.42578125" customWidth="1"/>
    <col min="4" max="4" width="35.7109375" customWidth="1"/>
    <col min="5" max="7" width="10.7109375" customWidth="1"/>
  </cols>
  <sheetData>
    <row r="1" spans="1:14" ht="53.25" customHeight="1" x14ac:dyDescent="0.25">
      <c r="A1" s="102" t="s">
        <v>125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2.9" customHeight="1" x14ac:dyDescent="0.25">
      <c r="A2" s="127" t="s">
        <v>61</v>
      </c>
      <c r="B2" s="127"/>
      <c r="C2" s="127"/>
      <c r="D2" s="127"/>
      <c r="E2" s="180"/>
      <c r="F2" s="180"/>
      <c r="G2" s="180"/>
    </row>
    <row r="3" spans="1:14" ht="22.9" customHeight="1" x14ac:dyDescent="0.25">
      <c r="A3" s="61"/>
      <c r="B3" s="61"/>
      <c r="C3" s="61"/>
      <c r="D3" s="61"/>
      <c r="E3" s="69"/>
      <c r="F3" s="69"/>
      <c r="G3" s="69"/>
    </row>
    <row r="4" spans="1:14" ht="27.75" customHeight="1" x14ac:dyDescent="0.25">
      <c r="A4" s="127" t="s">
        <v>73</v>
      </c>
      <c r="B4" s="128"/>
      <c r="C4" s="128"/>
      <c r="D4" s="128"/>
      <c r="E4" s="128"/>
      <c r="F4" s="128"/>
      <c r="G4" s="128"/>
    </row>
    <row r="5" spans="1:14" ht="18" hidden="1" x14ac:dyDescent="0.25">
      <c r="A5" s="12"/>
      <c r="B5" s="12"/>
      <c r="C5" s="12"/>
      <c r="D5" s="12"/>
      <c r="E5" s="12"/>
      <c r="F5" s="18"/>
      <c r="G5" s="18"/>
    </row>
    <row r="6" spans="1:14" ht="25.5" customHeight="1" x14ac:dyDescent="0.25">
      <c r="A6" s="19" t="s">
        <v>13</v>
      </c>
      <c r="B6" s="20" t="s">
        <v>14</v>
      </c>
      <c r="C6" s="20" t="s">
        <v>15</v>
      </c>
      <c r="D6" s="20" t="s">
        <v>38</v>
      </c>
      <c r="E6" s="19" t="s">
        <v>126</v>
      </c>
      <c r="F6" s="19" t="s">
        <v>89</v>
      </c>
      <c r="G6" s="54" t="s">
        <v>90</v>
      </c>
      <c r="H6" s="54" t="s">
        <v>127</v>
      </c>
    </row>
    <row r="7" spans="1:14" ht="20.25" customHeight="1" x14ac:dyDescent="0.25">
      <c r="A7" s="48">
        <v>8</v>
      </c>
      <c r="B7" s="48"/>
      <c r="C7" s="48"/>
      <c r="D7" s="42" t="s">
        <v>39</v>
      </c>
      <c r="E7" s="46">
        <v>0</v>
      </c>
      <c r="F7" s="46">
        <v>0</v>
      </c>
      <c r="G7" s="46">
        <v>0</v>
      </c>
      <c r="H7" s="79">
        <v>0</v>
      </c>
    </row>
    <row r="8" spans="1:14" ht="15" customHeight="1" x14ac:dyDescent="0.25">
      <c r="A8" s="48"/>
      <c r="B8" s="49">
        <v>84</v>
      </c>
      <c r="C8" s="49"/>
      <c r="D8" s="35" t="s">
        <v>40</v>
      </c>
      <c r="E8" s="46">
        <v>0</v>
      </c>
      <c r="F8" s="46">
        <v>0</v>
      </c>
      <c r="G8" s="46">
        <v>0</v>
      </c>
      <c r="H8" s="79">
        <v>0</v>
      </c>
    </row>
    <row r="9" spans="1:14" ht="15" customHeight="1" x14ac:dyDescent="0.25">
      <c r="A9" s="50"/>
      <c r="B9" s="50"/>
      <c r="C9" s="51">
        <v>81</v>
      </c>
      <c r="D9" s="43" t="s">
        <v>41</v>
      </c>
      <c r="E9" s="46">
        <v>0</v>
      </c>
      <c r="F9" s="46">
        <v>0</v>
      </c>
      <c r="G9" s="46">
        <v>0</v>
      </c>
      <c r="H9" s="79">
        <v>0</v>
      </c>
    </row>
    <row r="10" spans="1:14" ht="20.25" customHeight="1" x14ac:dyDescent="0.25">
      <c r="A10" s="52">
        <v>5</v>
      </c>
      <c r="B10" s="53"/>
      <c r="C10" s="53"/>
      <c r="D10" s="44" t="s">
        <v>42</v>
      </c>
      <c r="E10" s="46">
        <v>0</v>
      </c>
      <c r="F10" s="46">
        <v>0</v>
      </c>
      <c r="G10" s="46">
        <v>0</v>
      </c>
      <c r="H10" s="79">
        <v>0</v>
      </c>
    </row>
    <row r="11" spans="1:14" ht="15" customHeight="1" x14ac:dyDescent="0.25">
      <c r="A11" s="49"/>
      <c r="B11" s="49">
        <v>54</v>
      </c>
      <c r="C11" s="49"/>
      <c r="D11" s="45" t="s">
        <v>43</v>
      </c>
      <c r="E11" s="46">
        <v>0</v>
      </c>
      <c r="F11" s="46">
        <v>0</v>
      </c>
      <c r="G11" s="46">
        <v>0</v>
      </c>
      <c r="H11" s="79">
        <v>0</v>
      </c>
    </row>
    <row r="12" spans="1:14" ht="15" customHeight="1" x14ac:dyDescent="0.25">
      <c r="A12" s="49"/>
      <c r="B12" s="49"/>
      <c r="C12" s="51">
        <v>11</v>
      </c>
      <c r="D12" s="30" t="s">
        <v>44</v>
      </c>
      <c r="E12" s="46">
        <v>0</v>
      </c>
      <c r="F12" s="46">
        <v>0</v>
      </c>
      <c r="G12" s="46">
        <v>0</v>
      </c>
      <c r="H12" s="79">
        <v>0</v>
      </c>
    </row>
    <row r="13" spans="1:14" ht="15" customHeight="1" x14ac:dyDescent="0.25">
      <c r="A13" s="49"/>
      <c r="B13" s="49"/>
      <c r="C13" s="51">
        <v>31</v>
      </c>
      <c r="D13" s="30" t="s">
        <v>21</v>
      </c>
      <c r="E13" s="46">
        <v>0</v>
      </c>
      <c r="F13" s="46">
        <v>0</v>
      </c>
      <c r="G13" s="46">
        <v>0</v>
      </c>
      <c r="H13" s="79">
        <v>0</v>
      </c>
    </row>
  </sheetData>
  <mergeCells count="3">
    <mergeCell ref="A4:G4"/>
    <mergeCell ref="A2:G2"/>
    <mergeCell ref="A1:N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1"/>
  <sheetViews>
    <sheetView showGridLines="0" workbookViewId="0">
      <pane ySplit="1" topLeftCell="A157" activePane="bottomLeft" state="frozenSplit"/>
      <selection pane="bottomLeft" activeCell="AB189" sqref="AB189"/>
    </sheetView>
  </sheetViews>
  <sheetFormatPr defaultRowHeight="12.75" x14ac:dyDescent="0.2"/>
  <cols>
    <col min="1" max="1" width="26.28515625" style="95" customWidth="1"/>
    <col min="2" max="2" width="0" style="95" hidden="1" customWidth="1"/>
    <col min="3" max="3" width="4" style="95" customWidth="1"/>
    <col min="4" max="4" width="10.140625" style="95" customWidth="1"/>
    <col min="5" max="5" width="12.28515625" style="95" customWidth="1"/>
    <col min="6" max="6" width="2.5703125" style="95" customWidth="1"/>
    <col min="7" max="7" width="20.85546875" style="95" customWidth="1"/>
    <col min="8" max="8" width="2.140625" style="95" customWidth="1"/>
    <col min="9" max="9" width="0.42578125" style="95" customWidth="1"/>
    <col min="10" max="10" width="14" style="95" customWidth="1"/>
    <col min="11" max="11" width="5.7109375" style="95" customWidth="1"/>
    <col min="12" max="12" width="5.28515625" style="95" customWidth="1"/>
    <col min="13" max="13" width="3" style="95" customWidth="1"/>
    <col min="14" max="14" width="5.140625" style="95" customWidth="1"/>
    <col min="15" max="15" width="0.85546875" style="95" customWidth="1"/>
    <col min="16" max="16" width="2.42578125" style="95" customWidth="1"/>
    <col min="17" max="17" width="11.140625" style="95" customWidth="1"/>
    <col min="18" max="18" width="3.28515625" style="95" customWidth="1"/>
    <col min="19" max="16384" width="9.140625" style="95"/>
  </cols>
  <sheetData>
    <row r="1" spans="1:18" ht="31.5" customHeight="1" x14ac:dyDescent="0.2">
      <c r="E1" s="102" t="s">
        <v>125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5.0999999999999996" customHeight="1" x14ac:dyDescent="0.2"/>
    <row r="3" spans="1:18" ht="18" customHeight="1" x14ac:dyDescent="0.2">
      <c r="F3" s="191" t="s">
        <v>165</v>
      </c>
      <c r="G3" s="192"/>
      <c r="H3" s="192"/>
      <c r="I3" s="192"/>
    </row>
    <row r="4" spans="1:18" ht="9.9499999999999993" customHeight="1" x14ac:dyDescent="0.2"/>
    <row r="5" spans="1:18" ht="12.75" customHeight="1" x14ac:dyDescent="0.2">
      <c r="A5" s="96" t="s">
        <v>88</v>
      </c>
      <c r="B5" s="193" t="s">
        <v>38</v>
      </c>
      <c r="C5" s="194"/>
      <c r="D5" s="194"/>
      <c r="E5" s="194"/>
      <c r="F5" s="194"/>
      <c r="G5" s="194"/>
      <c r="H5" s="194"/>
      <c r="I5" s="193" t="s">
        <v>123</v>
      </c>
      <c r="J5" s="194"/>
      <c r="K5" s="193" t="s">
        <v>122</v>
      </c>
      <c r="L5" s="194"/>
      <c r="M5" s="194"/>
      <c r="N5" s="193" t="s">
        <v>124</v>
      </c>
      <c r="O5" s="194"/>
      <c r="P5" s="194"/>
      <c r="Q5" s="193" t="s">
        <v>121</v>
      </c>
      <c r="R5" s="194"/>
    </row>
    <row r="6" spans="1:18" x14ac:dyDescent="0.2">
      <c r="A6" s="97"/>
      <c r="B6" s="195" t="s">
        <v>120</v>
      </c>
      <c r="C6" s="185"/>
      <c r="D6" s="185"/>
      <c r="E6" s="185"/>
      <c r="F6" s="185"/>
      <c r="G6" s="185"/>
      <c r="H6" s="185"/>
      <c r="I6" s="196">
        <v>2100600</v>
      </c>
      <c r="J6" s="185"/>
      <c r="K6" s="196">
        <v>68180</v>
      </c>
      <c r="L6" s="185"/>
      <c r="M6" s="185"/>
      <c r="N6" s="196">
        <v>3.25</v>
      </c>
      <c r="O6" s="185"/>
      <c r="P6" s="185"/>
      <c r="Q6" s="196">
        <v>2168780</v>
      </c>
      <c r="R6" s="185"/>
    </row>
    <row r="7" spans="1:18" x14ac:dyDescent="0.2">
      <c r="A7" s="98" t="s">
        <v>164</v>
      </c>
      <c r="B7" s="187" t="s">
        <v>163</v>
      </c>
      <c r="C7" s="185"/>
      <c r="D7" s="185"/>
      <c r="E7" s="185"/>
      <c r="F7" s="185"/>
      <c r="G7" s="185"/>
      <c r="H7" s="185"/>
      <c r="I7" s="188">
        <v>2100600</v>
      </c>
      <c r="J7" s="185"/>
      <c r="K7" s="188">
        <v>68180</v>
      </c>
      <c r="L7" s="185"/>
      <c r="M7" s="185"/>
      <c r="N7" s="188">
        <v>3.25</v>
      </c>
      <c r="O7" s="185"/>
      <c r="P7" s="185"/>
      <c r="Q7" s="188">
        <v>2168780</v>
      </c>
      <c r="R7" s="185"/>
    </row>
    <row r="8" spans="1:18" x14ac:dyDescent="0.2">
      <c r="A8" s="99" t="s">
        <v>162</v>
      </c>
      <c r="B8" s="189" t="s">
        <v>119</v>
      </c>
      <c r="C8" s="185"/>
      <c r="D8" s="185"/>
      <c r="E8" s="185"/>
      <c r="F8" s="185"/>
      <c r="G8" s="185"/>
      <c r="H8" s="185"/>
      <c r="I8" s="190">
        <v>2100600</v>
      </c>
      <c r="J8" s="185"/>
      <c r="K8" s="190">
        <v>68180</v>
      </c>
      <c r="L8" s="185"/>
      <c r="M8" s="185"/>
      <c r="N8" s="190">
        <v>3.25</v>
      </c>
      <c r="O8" s="185"/>
      <c r="P8" s="185"/>
      <c r="Q8" s="190">
        <v>2168780</v>
      </c>
      <c r="R8" s="185"/>
    </row>
    <row r="9" spans="1:18" x14ac:dyDescent="0.2">
      <c r="A9" s="100" t="s">
        <v>161</v>
      </c>
      <c r="B9" s="184" t="s">
        <v>87</v>
      </c>
      <c r="C9" s="185"/>
      <c r="D9" s="185"/>
      <c r="E9" s="185"/>
      <c r="F9" s="185"/>
      <c r="G9" s="185"/>
      <c r="H9" s="185"/>
      <c r="I9" s="186">
        <v>96300</v>
      </c>
      <c r="J9" s="185"/>
      <c r="K9" s="186">
        <v>1500</v>
      </c>
      <c r="L9" s="185"/>
      <c r="M9" s="185"/>
      <c r="N9" s="186">
        <v>1.56</v>
      </c>
      <c r="O9" s="185"/>
      <c r="P9" s="185"/>
      <c r="Q9" s="186">
        <v>97800</v>
      </c>
      <c r="R9" s="185"/>
    </row>
    <row r="10" spans="1:18" x14ac:dyDescent="0.2">
      <c r="A10" s="101" t="s">
        <v>133</v>
      </c>
      <c r="B10" s="181" t="s">
        <v>95</v>
      </c>
      <c r="C10" s="182"/>
      <c r="D10" s="182"/>
      <c r="E10" s="182"/>
      <c r="F10" s="182"/>
      <c r="G10" s="182"/>
      <c r="H10" s="182"/>
      <c r="I10" s="183">
        <v>96300</v>
      </c>
      <c r="J10" s="182"/>
      <c r="K10" s="183">
        <v>1500</v>
      </c>
      <c r="L10" s="182"/>
      <c r="M10" s="182"/>
      <c r="N10" s="183">
        <v>1.56</v>
      </c>
      <c r="O10" s="182"/>
      <c r="P10" s="182"/>
      <c r="Q10" s="183">
        <v>97800</v>
      </c>
      <c r="R10" s="182"/>
    </row>
    <row r="11" spans="1:18" x14ac:dyDescent="0.2">
      <c r="A11" s="101" t="s">
        <v>132</v>
      </c>
      <c r="B11" s="181" t="s">
        <v>131</v>
      </c>
      <c r="C11" s="182"/>
      <c r="D11" s="182"/>
      <c r="E11" s="182"/>
      <c r="F11" s="182"/>
      <c r="G11" s="182"/>
      <c r="H11" s="182"/>
      <c r="I11" s="183">
        <v>96300</v>
      </c>
      <c r="J11" s="182"/>
      <c r="K11" s="183">
        <v>1500</v>
      </c>
      <c r="L11" s="182"/>
      <c r="M11" s="182"/>
      <c r="N11" s="183">
        <v>1.56</v>
      </c>
      <c r="O11" s="182"/>
      <c r="P11" s="182"/>
      <c r="Q11" s="183">
        <v>97800</v>
      </c>
      <c r="R11" s="182"/>
    </row>
    <row r="12" spans="1:18" x14ac:dyDescent="0.2">
      <c r="A12" s="101" t="s">
        <v>130</v>
      </c>
      <c r="B12" s="181" t="s">
        <v>129</v>
      </c>
      <c r="C12" s="182"/>
      <c r="D12" s="182"/>
      <c r="E12" s="182"/>
      <c r="F12" s="182"/>
      <c r="G12" s="182"/>
      <c r="H12" s="182"/>
      <c r="I12" s="183">
        <v>96300</v>
      </c>
      <c r="J12" s="182"/>
      <c r="K12" s="183">
        <v>1500</v>
      </c>
      <c r="L12" s="182"/>
      <c r="M12" s="182"/>
      <c r="N12" s="183">
        <v>1.56</v>
      </c>
      <c r="O12" s="182"/>
      <c r="P12" s="182"/>
      <c r="Q12" s="183">
        <v>97800</v>
      </c>
      <c r="R12" s="182"/>
    </row>
    <row r="13" spans="1:18" x14ac:dyDescent="0.2">
      <c r="A13" s="101" t="s">
        <v>93</v>
      </c>
      <c r="B13" s="181" t="s">
        <v>31</v>
      </c>
      <c r="C13" s="182"/>
      <c r="D13" s="182"/>
      <c r="E13" s="182"/>
      <c r="F13" s="182"/>
      <c r="G13" s="182"/>
      <c r="H13" s="182"/>
      <c r="I13" s="183">
        <v>96300</v>
      </c>
      <c r="J13" s="182"/>
      <c r="K13" s="183">
        <v>1500</v>
      </c>
      <c r="L13" s="182"/>
      <c r="M13" s="182"/>
      <c r="N13" s="183">
        <v>1.56</v>
      </c>
      <c r="O13" s="182"/>
      <c r="P13" s="182"/>
      <c r="Q13" s="183">
        <v>97800</v>
      </c>
      <c r="R13" s="182"/>
    </row>
    <row r="14" spans="1:18" x14ac:dyDescent="0.2">
      <c r="A14" s="101" t="s">
        <v>92</v>
      </c>
      <c r="B14" s="181" t="s">
        <v>32</v>
      </c>
      <c r="C14" s="182"/>
      <c r="D14" s="182"/>
      <c r="E14" s="182"/>
      <c r="F14" s="182"/>
      <c r="G14" s="182"/>
      <c r="H14" s="182"/>
      <c r="I14" s="183">
        <v>0</v>
      </c>
      <c r="J14" s="182"/>
      <c r="K14" s="183">
        <v>0</v>
      </c>
      <c r="L14" s="182"/>
      <c r="M14" s="182"/>
      <c r="N14" s="183">
        <v>0</v>
      </c>
      <c r="O14" s="182"/>
      <c r="P14" s="182"/>
      <c r="Q14" s="183">
        <v>0</v>
      </c>
      <c r="R14" s="182"/>
    </row>
    <row r="15" spans="1:18" x14ac:dyDescent="0.2">
      <c r="A15" s="100" t="s">
        <v>160</v>
      </c>
      <c r="B15" s="184" t="s">
        <v>118</v>
      </c>
      <c r="C15" s="185"/>
      <c r="D15" s="185"/>
      <c r="E15" s="185"/>
      <c r="F15" s="185"/>
      <c r="G15" s="185"/>
      <c r="H15" s="185"/>
      <c r="I15" s="186">
        <v>0</v>
      </c>
      <c r="J15" s="185"/>
      <c r="K15" s="186">
        <v>0</v>
      </c>
      <c r="L15" s="185"/>
      <c r="M15" s="185"/>
      <c r="N15" s="186">
        <v>0</v>
      </c>
      <c r="O15" s="185"/>
      <c r="P15" s="185"/>
      <c r="Q15" s="186">
        <v>0</v>
      </c>
      <c r="R15" s="185"/>
    </row>
    <row r="16" spans="1:18" x14ac:dyDescent="0.2">
      <c r="A16" s="101" t="s">
        <v>133</v>
      </c>
      <c r="B16" s="181" t="s">
        <v>95</v>
      </c>
      <c r="C16" s="182"/>
      <c r="D16" s="182"/>
      <c r="E16" s="182"/>
      <c r="F16" s="182"/>
      <c r="G16" s="182"/>
      <c r="H16" s="182"/>
      <c r="I16" s="183">
        <v>0</v>
      </c>
      <c r="J16" s="182"/>
      <c r="K16" s="183">
        <v>0</v>
      </c>
      <c r="L16" s="182"/>
      <c r="M16" s="182"/>
      <c r="N16" s="183">
        <v>0</v>
      </c>
      <c r="O16" s="182"/>
      <c r="P16" s="182"/>
      <c r="Q16" s="183">
        <v>0</v>
      </c>
      <c r="R16" s="182"/>
    </row>
    <row r="17" spans="1:18" x14ac:dyDescent="0.2">
      <c r="A17" s="101" t="s">
        <v>132</v>
      </c>
      <c r="B17" s="181" t="s">
        <v>131</v>
      </c>
      <c r="C17" s="182"/>
      <c r="D17" s="182"/>
      <c r="E17" s="182"/>
      <c r="F17" s="182"/>
      <c r="G17" s="182"/>
      <c r="H17" s="182"/>
      <c r="I17" s="183">
        <v>0</v>
      </c>
      <c r="J17" s="182"/>
      <c r="K17" s="183">
        <v>0</v>
      </c>
      <c r="L17" s="182"/>
      <c r="M17" s="182"/>
      <c r="N17" s="183">
        <v>0</v>
      </c>
      <c r="O17" s="182"/>
      <c r="P17" s="182"/>
      <c r="Q17" s="183">
        <v>0</v>
      </c>
      <c r="R17" s="182"/>
    </row>
    <row r="18" spans="1:18" x14ac:dyDescent="0.2">
      <c r="A18" s="101" t="s">
        <v>130</v>
      </c>
      <c r="B18" s="181" t="s">
        <v>129</v>
      </c>
      <c r="C18" s="182"/>
      <c r="D18" s="182"/>
      <c r="E18" s="182"/>
      <c r="F18" s="182"/>
      <c r="G18" s="182"/>
      <c r="H18" s="182"/>
      <c r="I18" s="183">
        <v>0</v>
      </c>
      <c r="J18" s="182"/>
      <c r="K18" s="183">
        <v>0</v>
      </c>
      <c r="L18" s="182"/>
      <c r="M18" s="182"/>
      <c r="N18" s="183">
        <v>0</v>
      </c>
      <c r="O18" s="182"/>
      <c r="P18" s="182"/>
      <c r="Q18" s="183">
        <v>0</v>
      </c>
      <c r="R18" s="182"/>
    </row>
    <row r="19" spans="1:18" x14ac:dyDescent="0.2">
      <c r="A19" s="101" t="s">
        <v>93</v>
      </c>
      <c r="B19" s="181" t="s">
        <v>31</v>
      </c>
      <c r="C19" s="182"/>
      <c r="D19" s="182"/>
      <c r="E19" s="182"/>
      <c r="F19" s="182"/>
      <c r="G19" s="182"/>
      <c r="H19" s="182"/>
      <c r="I19" s="183">
        <v>0</v>
      </c>
      <c r="J19" s="182"/>
      <c r="K19" s="183">
        <v>0</v>
      </c>
      <c r="L19" s="182"/>
      <c r="M19" s="182"/>
      <c r="N19" s="183">
        <v>0</v>
      </c>
      <c r="O19" s="182"/>
      <c r="P19" s="182"/>
      <c r="Q19" s="183">
        <v>0</v>
      </c>
      <c r="R19" s="182"/>
    </row>
    <row r="20" spans="1:18" x14ac:dyDescent="0.2">
      <c r="A20" s="100" t="s">
        <v>159</v>
      </c>
      <c r="B20" s="184" t="s">
        <v>117</v>
      </c>
      <c r="C20" s="185"/>
      <c r="D20" s="185"/>
      <c r="E20" s="185"/>
      <c r="F20" s="185"/>
      <c r="G20" s="185"/>
      <c r="H20" s="185"/>
      <c r="I20" s="186">
        <v>5700</v>
      </c>
      <c r="J20" s="185"/>
      <c r="K20" s="186">
        <v>0</v>
      </c>
      <c r="L20" s="185"/>
      <c r="M20" s="185"/>
      <c r="N20" s="186">
        <v>0</v>
      </c>
      <c r="O20" s="185"/>
      <c r="P20" s="185"/>
      <c r="Q20" s="186">
        <v>5700</v>
      </c>
      <c r="R20" s="185"/>
    </row>
    <row r="21" spans="1:18" x14ac:dyDescent="0.2">
      <c r="A21" s="101" t="s">
        <v>133</v>
      </c>
      <c r="B21" s="181" t="s">
        <v>95</v>
      </c>
      <c r="C21" s="182"/>
      <c r="D21" s="182"/>
      <c r="E21" s="182"/>
      <c r="F21" s="182"/>
      <c r="G21" s="182"/>
      <c r="H21" s="182"/>
      <c r="I21" s="183">
        <v>5700</v>
      </c>
      <c r="J21" s="182"/>
      <c r="K21" s="183">
        <v>0</v>
      </c>
      <c r="L21" s="182"/>
      <c r="M21" s="182"/>
      <c r="N21" s="183">
        <v>0</v>
      </c>
      <c r="O21" s="182"/>
      <c r="P21" s="182"/>
      <c r="Q21" s="183">
        <v>5700</v>
      </c>
      <c r="R21" s="182"/>
    </row>
    <row r="22" spans="1:18" x14ac:dyDescent="0.2">
      <c r="A22" s="101" t="s">
        <v>132</v>
      </c>
      <c r="B22" s="181" t="s">
        <v>131</v>
      </c>
      <c r="C22" s="182"/>
      <c r="D22" s="182"/>
      <c r="E22" s="182"/>
      <c r="F22" s="182"/>
      <c r="G22" s="182"/>
      <c r="H22" s="182"/>
      <c r="I22" s="183">
        <v>5700</v>
      </c>
      <c r="J22" s="182"/>
      <c r="K22" s="183">
        <v>0</v>
      </c>
      <c r="L22" s="182"/>
      <c r="M22" s="182"/>
      <c r="N22" s="183">
        <v>0</v>
      </c>
      <c r="O22" s="182"/>
      <c r="P22" s="182"/>
      <c r="Q22" s="183">
        <v>5700</v>
      </c>
      <c r="R22" s="182"/>
    </row>
    <row r="23" spans="1:18" x14ac:dyDescent="0.2">
      <c r="A23" s="101" t="s">
        <v>130</v>
      </c>
      <c r="B23" s="181" t="s">
        <v>129</v>
      </c>
      <c r="C23" s="182"/>
      <c r="D23" s="182"/>
      <c r="E23" s="182"/>
      <c r="F23" s="182"/>
      <c r="G23" s="182"/>
      <c r="H23" s="182"/>
      <c r="I23" s="183">
        <v>5700</v>
      </c>
      <c r="J23" s="182"/>
      <c r="K23" s="183">
        <v>0</v>
      </c>
      <c r="L23" s="182"/>
      <c r="M23" s="182"/>
      <c r="N23" s="183">
        <v>0</v>
      </c>
      <c r="O23" s="182"/>
      <c r="P23" s="182"/>
      <c r="Q23" s="183">
        <v>5700</v>
      </c>
      <c r="R23" s="182"/>
    </row>
    <row r="24" spans="1:18" x14ac:dyDescent="0.2">
      <c r="A24" s="101" t="s">
        <v>97</v>
      </c>
      <c r="B24" s="181" t="s">
        <v>49</v>
      </c>
      <c r="C24" s="182"/>
      <c r="D24" s="182"/>
      <c r="E24" s="182"/>
      <c r="F24" s="182"/>
      <c r="G24" s="182"/>
      <c r="H24" s="182"/>
      <c r="I24" s="183">
        <v>5700</v>
      </c>
      <c r="J24" s="182"/>
      <c r="K24" s="183">
        <v>0</v>
      </c>
      <c r="L24" s="182"/>
      <c r="M24" s="182"/>
      <c r="N24" s="183">
        <v>0</v>
      </c>
      <c r="O24" s="182"/>
      <c r="P24" s="182"/>
      <c r="Q24" s="183">
        <v>5700</v>
      </c>
      <c r="R24" s="182"/>
    </row>
    <row r="25" spans="1:18" x14ac:dyDescent="0.2">
      <c r="A25" s="100" t="s">
        <v>158</v>
      </c>
      <c r="B25" s="184" t="s">
        <v>116</v>
      </c>
      <c r="C25" s="185"/>
      <c r="D25" s="185"/>
      <c r="E25" s="185"/>
      <c r="F25" s="185"/>
      <c r="G25" s="185"/>
      <c r="H25" s="185"/>
      <c r="I25" s="186">
        <v>163000</v>
      </c>
      <c r="J25" s="185"/>
      <c r="K25" s="186">
        <v>0</v>
      </c>
      <c r="L25" s="185"/>
      <c r="M25" s="185"/>
      <c r="N25" s="186">
        <v>0</v>
      </c>
      <c r="O25" s="185"/>
      <c r="P25" s="185"/>
      <c r="Q25" s="186">
        <v>163000</v>
      </c>
      <c r="R25" s="185"/>
    </row>
    <row r="26" spans="1:18" x14ac:dyDescent="0.2">
      <c r="A26" s="101" t="s">
        <v>101</v>
      </c>
      <c r="B26" s="181" t="s">
        <v>100</v>
      </c>
      <c r="C26" s="182"/>
      <c r="D26" s="182"/>
      <c r="E26" s="182"/>
      <c r="F26" s="182"/>
      <c r="G26" s="182"/>
      <c r="H26" s="182"/>
      <c r="I26" s="183">
        <v>91000</v>
      </c>
      <c r="J26" s="182"/>
      <c r="K26" s="183">
        <v>0</v>
      </c>
      <c r="L26" s="182"/>
      <c r="M26" s="182"/>
      <c r="N26" s="183">
        <v>0</v>
      </c>
      <c r="O26" s="182"/>
      <c r="P26" s="182"/>
      <c r="Q26" s="183">
        <v>91000</v>
      </c>
      <c r="R26" s="182"/>
    </row>
    <row r="27" spans="1:18" x14ac:dyDescent="0.2">
      <c r="A27" s="101" t="s">
        <v>132</v>
      </c>
      <c r="B27" s="181" t="s">
        <v>131</v>
      </c>
      <c r="C27" s="182"/>
      <c r="D27" s="182"/>
      <c r="E27" s="182"/>
      <c r="F27" s="182"/>
      <c r="G27" s="182"/>
      <c r="H27" s="182"/>
      <c r="I27" s="183">
        <v>91000</v>
      </c>
      <c r="J27" s="182"/>
      <c r="K27" s="183">
        <v>0</v>
      </c>
      <c r="L27" s="182"/>
      <c r="M27" s="182"/>
      <c r="N27" s="183">
        <v>0</v>
      </c>
      <c r="O27" s="182"/>
      <c r="P27" s="182"/>
      <c r="Q27" s="183">
        <v>91000</v>
      </c>
      <c r="R27" s="182"/>
    </row>
    <row r="28" spans="1:18" x14ac:dyDescent="0.2">
      <c r="A28" s="101" t="s">
        <v>130</v>
      </c>
      <c r="B28" s="181" t="s">
        <v>129</v>
      </c>
      <c r="C28" s="182"/>
      <c r="D28" s="182"/>
      <c r="E28" s="182"/>
      <c r="F28" s="182"/>
      <c r="G28" s="182"/>
      <c r="H28" s="182"/>
      <c r="I28" s="183">
        <v>91000</v>
      </c>
      <c r="J28" s="182"/>
      <c r="K28" s="183">
        <v>0</v>
      </c>
      <c r="L28" s="182"/>
      <c r="M28" s="182"/>
      <c r="N28" s="183">
        <v>0</v>
      </c>
      <c r="O28" s="182"/>
      <c r="P28" s="182"/>
      <c r="Q28" s="183">
        <v>91000</v>
      </c>
      <c r="R28" s="182"/>
    </row>
    <row r="29" spans="1:18" x14ac:dyDescent="0.2">
      <c r="A29" s="101" t="s">
        <v>94</v>
      </c>
      <c r="B29" s="181" t="s">
        <v>29</v>
      </c>
      <c r="C29" s="182"/>
      <c r="D29" s="182"/>
      <c r="E29" s="182"/>
      <c r="F29" s="182"/>
      <c r="G29" s="182"/>
      <c r="H29" s="182"/>
      <c r="I29" s="183">
        <v>88000</v>
      </c>
      <c r="J29" s="182"/>
      <c r="K29" s="183">
        <v>0</v>
      </c>
      <c r="L29" s="182"/>
      <c r="M29" s="182"/>
      <c r="N29" s="183">
        <v>0</v>
      </c>
      <c r="O29" s="182"/>
      <c r="P29" s="182"/>
      <c r="Q29" s="183">
        <v>88000</v>
      </c>
      <c r="R29" s="182"/>
    </row>
    <row r="30" spans="1:18" x14ac:dyDescent="0.2">
      <c r="A30" s="101" t="s">
        <v>93</v>
      </c>
      <c r="B30" s="181" t="s">
        <v>31</v>
      </c>
      <c r="C30" s="182"/>
      <c r="D30" s="182"/>
      <c r="E30" s="182"/>
      <c r="F30" s="182"/>
      <c r="G30" s="182"/>
      <c r="H30" s="182"/>
      <c r="I30" s="183">
        <v>2000</v>
      </c>
      <c r="J30" s="182"/>
      <c r="K30" s="183">
        <v>0</v>
      </c>
      <c r="L30" s="182"/>
      <c r="M30" s="182"/>
      <c r="N30" s="183">
        <v>0</v>
      </c>
      <c r="O30" s="182"/>
      <c r="P30" s="182"/>
      <c r="Q30" s="183">
        <v>2000</v>
      </c>
      <c r="R30" s="182"/>
    </row>
    <row r="31" spans="1:18" x14ac:dyDescent="0.2">
      <c r="A31" s="101" t="s">
        <v>97</v>
      </c>
      <c r="B31" s="181" t="s">
        <v>49</v>
      </c>
      <c r="C31" s="182"/>
      <c r="D31" s="182"/>
      <c r="E31" s="182"/>
      <c r="F31" s="182"/>
      <c r="G31" s="182"/>
      <c r="H31" s="182"/>
      <c r="I31" s="183">
        <v>1000</v>
      </c>
      <c r="J31" s="182"/>
      <c r="K31" s="183">
        <v>0</v>
      </c>
      <c r="L31" s="182"/>
      <c r="M31" s="182"/>
      <c r="N31" s="183">
        <v>0</v>
      </c>
      <c r="O31" s="182"/>
      <c r="P31" s="182"/>
      <c r="Q31" s="183">
        <v>1000</v>
      </c>
      <c r="R31" s="182"/>
    </row>
    <row r="32" spans="1:18" x14ac:dyDescent="0.2">
      <c r="A32" s="101" t="s">
        <v>115</v>
      </c>
      <c r="B32" s="181" t="s">
        <v>86</v>
      </c>
      <c r="C32" s="182"/>
      <c r="D32" s="182"/>
      <c r="E32" s="182"/>
      <c r="F32" s="182"/>
      <c r="G32" s="182"/>
      <c r="H32" s="182"/>
      <c r="I32" s="183">
        <v>72000</v>
      </c>
      <c r="J32" s="182"/>
      <c r="K32" s="183">
        <v>0</v>
      </c>
      <c r="L32" s="182"/>
      <c r="M32" s="182"/>
      <c r="N32" s="183">
        <v>0</v>
      </c>
      <c r="O32" s="182"/>
      <c r="P32" s="182"/>
      <c r="Q32" s="183">
        <v>72000</v>
      </c>
      <c r="R32" s="182"/>
    </row>
    <row r="33" spans="1:18" x14ac:dyDescent="0.2">
      <c r="A33" s="101" t="s">
        <v>132</v>
      </c>
      <c r="B33" s="181" t="s">
        <v>131</v>
      </c>
      <c r="C33" s="182"/>
      <c r="D33" s="182"/>
      <c r="E33" s="182"/>
      <c r="F33" s="182"/>
      <c r="G33" s="182"/>
      <c r="H33" s="182"/>
      <c r="I33" s="183">
        <v>72000</v>
      </c>
      <c r="J33" s="182"/>
      <c r="K33" s="183">
        <v>0</v>
      </c>
      <c r="L33" s="182"/>
      <c r="M33" s="182"/>
      <c r="N33" s="183">
        <v>0</v>
      </c>
      <c r="O33" s="182"/>
      <c r="P33" s="182"/>
      <c r="Q33" s="183">
        <v>72000</v>
      </c>
      <c r="R33" s="182"/>
    </row>
    <row r="34" spans="1:18" x14ac:dyDescent="0.2">
      <c r="A34" s="101" t="s">
        <v>130</v>
      </c>
      <c r="B34" s="181" t="s">
        <v>129</v>
      </c>
      <c r="C34" s="182"/>
      <c r="D34" s="182"/>
      <c r="E34" s="182"/>
      <c r="F34" s="182"/>
      <c r="G34" s="182"/>
      <c r="H34" s="182"/>
      <c r="I34" s="183">
        <v>72000</v>
      </c>
      <c r="J34" s="182"/>
      <c r="K34" s="183">
        <v>0</v>
      </c>
      <c r="L34" s="182"/>
      <c r="M34" s="182"/>
      <c r="N34" s="183">
        <v>0</v>
      </c>
      <c r="O34" s="182"/>
      <c r="P34" s="182"/>
      <c r="Q34" s="183">
        <v>72000</v>
      </c>
      <c r="R34" s="182"/>
    </row>
    <row r="35" spans="1:18" x14ac:dyDescent="0.2">
      <c r="A35" s="101" t="s">
        <v>94</v>
      </c>
      <c r="B35" s="181" t="s">
        <v>29</v>
      </c>
      <c r="C35" s="182"/>
      <c r="D35" s="182"/>
      <c r="E35" s="182"/>
      <c r="F35" s="182"/>
      <c r="G35" s="182"/>
      <c r="H35" s="182"/>
      <c r="I35" s="183">
        <v>47300</v>
      </c>
      <c r="J35" s="182"/>
      <c r="K35" s="183">
        <v>0</v>
      </c>
      <c r="L35" s="182"/>
      <c r="M35" s="182"/>
      <c r="N35" s="183">
        <v>0</v>
      </c>
      <c r="O35" s="182"/>
      <c r="P35" s="182"/>
      <c r="Q35" s="183">
        <v>47300</v>
      </c>
      <c r="R35" s="182"/>
    </row>
    <row r="36" spans="1:18" x14ac:dyDescent="0.2">
      <c r="A36" s="101" t="s">
        <v>93</v>
      </c>
      <c r="B36" s="181" t="s">
        <v>31</v>
      </c>
      <c r="C36" s="182"/>
      <c r="D36" s="182"/>
      <c r="E36" s="182"/>
      <c r="F36" s="182"/>
      <c r="G36" s="182"/>
      <c r="H36" s="182"/>
      <c r="I36" s="183">
        <v>24200</v>
      </c>
      <c r="J36" s="182"/>
      <c r="K36" s="183">
        <v>0</v>
      </c>
      <c r="L36" s="182"/>
      <c r="M36" s="182"/>
      <c r="N36" s="183">
        <v>0</v>
      </c>
      <c r="O36" s="182"/>
      <c r="P36" s="182"/>
      <c r="Q36" s="183">
        <v>24200</v>
      </c>
      <c r="R36" s="182"/>
    </row>
    <row r="37" spans="1:18" x14ac:dyDescent="0.2">
      <c r="A37" s="101" t="s">
        <v>97</v>
      </c>
      <c r="B37" s="181" t="s">
        <v>49</v>
      </c>
      <c r="C37" s="182"/>
      <c r="D37" s="182"/>
      <c r="E37" s="182"/>
      <c r="F37" s="182"/>
      <c r="G37" s="182"/>
      <c r="H37" s="182"/>
      <c r="I37" s="183">
        <v>500</v>
      </c>
      <c r="J37" s="182"/>
      <c r="K37" s="183">
        <v>0</v>
      </c>
      <c r="L37" s="182"/>
      <c r="M37" s="182"/>
      <c r="N37" s="183">
        <v>0</v>
      </c>
      <c r="O37" s="182"/>
      <c r="P37" s="182"/>
      <c r="Q37" s="183">
        <v>500</v>
      </c>
      <c r="R37" s="182"/>
    </row>
    <row r="38" spans="1:18" x14ac:dyDescent="0.2">
      <c r="A38" s="100" t="s">
        <v>157</v>
      </c>
      <c r="B38" s="184" t="s">
        <v>85</v>
      </c>
      <c r="C38" s="185"/>
      <c r="D38" s="185"/>
      <c r="E38" s="185"/>
      <c r="F38" s="185"/>
      <c r="G38" s="185"/>
      <c r="H38" s="185"/>
      <c r="I38" s="186">
        <v>19664</v>
      </c>
      <c r="J38" s="185"/>
      <c r="K38" s="186">
        <v>5880</v>
      </c>
      <c r="L38" s="185"/>
      <c r="M38" s="185"/>
      <c r="N38" s="186">
        <v>29.9</v>
      </c>
      <c r="O38" s="185"/>
      <c r="P38" s="185"/>
      <c r="Q38" s="186">
        <v>25544</v>
      </c>
      <c r="R38" s="185"/>
    </row>
    <row r="39" spans="1:18" x14ac:dyDescent="0.2">
      <c r="A39" s="101" t="s">
        <v>101</v>
      </c>
      <c r="B39" s="181" t="s">
        <v>100</v>
      </c>
      <c r="C39" s="182"/>
      <c r="D39" s="182"/>
      <c r="E39" s="182"/>
      <c r="F39" s="182"/>
      <c r="G39" s="182"/>
      <c r="H39" s="182"/>
      <c r="I39" s="183">
        <v>1264</v>
      </c>
      <c r="J39" s="182"/>
      <c r="K39" s="183">
        <v>0</v>
      </c>
      <c r="L39" s="182"/>
      <c r="M39" s="182"/>
      <c r="N39" s="183">
        <v>0</v>
      </c>
      <c r="O39" s="182"/>
      <c r="P39" s="182"/>
      <c r="Q39" s="183">
        <v>1264</v>
      </c>
      <c r="R39" s="182"/>
    </row>
    <row r="40" spans="1:18" x14ac:dyDescent="0.2">
      <c r="A40" s="101" t="s">
        <v>132</v>
      </c>
      <c r="B40" s="181" t="s">
        <v>131</v>
      </c>
      <c r="C40" s="182"/>
      <c r="D40" s="182"/>
      <c r="E40" s="182"/>
      <c r="F40" s="182"/>
      <c r="G40" s="182"/>
      <c r="H40" s="182"/>
      <c r="I40" s="183">
        <v>1264</v>
      </c>
      <c r="J40" s="182"/>
      <c r="K40" s="183">
        <v>0</v>
      </c>
      <c r="L40" s="182"/>
      <c r="M40" s="182"/>
      <c r="N40" s="183">
        <v>0</v>
      </c>
      <c r="O40" s="182"/>
      <c r="P40" s="182"/>
      <c r="Q40" s="183">
        <v>1264</v>
      </c>
      <c r="R40" s="182"/>
    </row>
    <row r="41" spans="1:18" x14ac:dyDescent="0.2">
      <c r="A41" s="101" t="s">
        <v>130</v>
      </c>
      <c r="B41" s="181" t="s">
        <v>129</v>
      </c>
      <c r="C41" s="182"/>
      <c r="D41" s="182"/>
      <c r="E41" s="182"/>
      <c r="F41" s="182"/>
      <c r="G41" s="182"/>
      <c r="H41" s="182"/>
      <c r="I41" s="183">
        <v>1264</v>
      </c>
      <c r="J41" s="182"/>
      <c r="K41" s="183">
        <v>0</v>
      </c>
      <c r="L41" s="182"/>
      <c r="M41" s="182"/>
      <c r="N41" s="183">
        <v>0</v>
      </c>
      <c r="O41" s="182"/>
      <c r="P41" s="182"/>
      <c r="Q41" s="183">
        <v>1264</v>
      </c>
      <c r="R41" s="182"/>
    </row>
    <row r="42" spans="1:18" x14ac:dyDescent="0.2">
      <c r="A42" s="101" t="s">
        <v>93</v>
      </c>
      <c r="B42" s="181" t="s">
        <v>31</v>
      </c>
      <c r="C42" s="182"/>
      <c r="D42" s="182"/>
      <c r="E42" s="182"/>
      <c r="F42" s="182"/>
      <c r="G42" s="182"/>
      <c r="H42" s="182"/>
      <c r="I42" s="183">
        <v>1064</v>
      </c>
      <c r="J42" s="182"/>
      <c r="K42" s="183">
        <v>0</v>
      </c>
      <c r="L42" s="182"/>
      <c r="M42" s="182"/>
      <c r="N42" s="183">
        <v>0</v>
      </c>
      <c r="O42" s="182"/>
      <c r="P42" s="182"/>
      <c r="Q42" s="183">
        <v>1064</v>
      </c>
      <c r="R42" s="182"/>
    </row>
    <row r="43" spans="1:18" x14ac:dyDescent="0.2">
      <c r="A43" s="101" t="s">
        <v>97</v>
      </c>
      <c r="B43" s="181" t="s">
        <v>49</v>
      </c>
      <c r="C43" s="182"/>
      <c r="D43" s="182"/>
      <c r="E43" s="182"/>
      <c r="F43" s="182"/>
      <c r="G43" s="182"/>
      <c r="H43" s="182"/>
      <c r="I43" s="183">
        <v>200</v>
      </c>
      <c r="J43" s="182"/>
      <c r="K43" s="183">
        <v>0</v>
      </c>
      <c r="L43" s="182"/>
      <c r="M43" s="182"/>
      <c r="N43" s="183">
        <v>0</v>
      </c>
      <c r="O43" s="182"/>
      <c r="P43" s="182"/>
      <c r="Q43" s="183">
        <v>200</v>
      </c>
      <c r="R43" s="182"/>
    </row>
    <row r="44" spans="1:18" x14ac:dyDescent="0.2">
      <c r="A44" s="101" t="s">
        <v>103</v>
      </c>
      <c r="B44" s="181" t="s">
        <v>102</v>
      </c>
      <c r="C44" s="182"/>
      <c r="D44" s="182"/>
      <c r="E44" s="182"/>
      <c r="F44" s="182"/>
      <c r="G44" s="182"/>
      <c r="H44" s="182"/>
      <c r="I44" s="183">
        <v>10000</v>
      </c>
      <c r="J44" s="182"/>
      <c r="K44" s="183">
        <v>0</v>
      </c>
      <c r="L44" s="182"/>
      <c r="M44" s="182"/>
      <c r="N44" s="183">
        <v>0</v>
      </c>
      <c r="O44" s="182"/>
      <c r="P44" s="182"/>
      <c r="Q44" s="183">
        <v>10000</v>
      </c>
      <c r="R44" s="182"/>
    </row>
    <row r="45" spans="1:18" x14ac:dyDescent="0.2">
      <c r="A45" s="101" t="s">
        <v>132</v>
      </c>
      <c r="B45" s="181" t="s">
        <v>131</v>
      </c>
      <c r="C45" s="182"/>
      <c r="D45" s="182"/>
      <c r="E45" s="182"/>
      <c r="F45" s="182"/>
      <c r="G45" s="182"/>
      <c r="H45" s="182"/>
      <c r="I45" s="183">
        <v>10000</v>
      </c>
      <c r="J45" s="182"/>
      <c r="K45" s="183">
        <v>0</v>
      </c>
      <c r="L45" s="182"/>
      <c r="M45" s="182"/>
      <c r="N45" s="183">
        <v>0</v>
      </c>
      <c r="O45" s="182"/>
      <c r="P45" s="182"/>
      <c r="Q45" s="183">
        <v>10000</v>
      </c>
      <c r="R45" s="182"/>
    </row>
    <row r="46" spans="1:18" x14ac:dyDescent="0.2">
      <c r="A46" s="101" t="s">
        <v>130</v>
      </c>
      <c r="B46" s="181" t="s">
        <v>129</v>
      </c>
      <c r="C46" s="182"/>
      <c r="D46" s="182"/>
      <c r="E46" s="182"/>
      <c r="F46" s="182"/>
      <c r="G46" s="182"/>
      <c r="H46" s="182"/>
      <c r="I46" s="183">
        <v>10000</v>
      </c>
      <c r="J46" s="182"/>
      <c r="K46" s="183">
        <v>0</v>
      </c>
      <c r="L46" s="182"/>
      <c r="M46" s="182"/>
      <c r="N46" s="183">
        <v>0</v>
      </c>
      <c r="O46" s="182"/>
      <c r="P46" s="182"/>
      <c r="Q46" s="183">
        <v>10000</v>
      </c>
      <c r="R46" s="182"/>
    </row>
    <row r="47" spans="1:18" x14ac:dyDescent="0.2">
      <c r="A47" s="101" t="s">
        <v>93</v>
      </c>
      <c r="B47" s="181" t="s">
        <v>31</v>
      </c>
      <c r="C47" s="182"/>
      <c r="D47" s="182"/>
      <c r="E47" s="182"/>
      <c r="F47" s="182"/>
      <c r="G47" s="182"/>
      <c r="H47" s="182"/>
      <c r="I47" s="183">
        <v>10000</v>
      </c>
      <c r="J47" s="182"/>
      <c r="K47" s="183">
        <v>0</v>
      </c>
      <c r="L47" s="182"/>
      <c r="M47" s="182"/>
      <c r="N47" s="183">
        <v>0</v>
      </c>
      <c r="O47" s="182"/>
      <c r="P47" s="182"/>
      <c r="Q47" s="183">
        <v>10000</v>
      </c>
      <c r="R47" s="182"/>
    </row>
    <row r="48" spans="1:18" x14ac:dyDescent="0.2">
      <c r="A48" s="101" t="s">
        <v>112</v>
      </c>
      <c r="B48" s="181" t="s">
        <v>111</v>
      </c>
      <c r="C48" s="182"/>
      <c r="D48" s="182"/>
      <c r="E48" s="182"/>
      <c r="F48" s="182"/>
      <c r="G48" s="182"/>
      <c r="H48" s="182"/>
      <c r="I48" s="183">
        <v>0</v>
      </c>
      <c r="J48" s="182"/>
      <c r="K48" s="183">
        <v>0</v>
      </c>
      <c r="L48" s="182"/>
      <c r="M48" s="182"/>
      <c r="N48" s="183">
        <v>0</v>
      </c>
      <c r="O48" s="182"/>
      <c r="P48" s="182"/>
      <c r="Q48" s="183">
        <v>0</v>
      </c>
      <c r="R48" s="182"/>
    </row>
    <row r="49" spans="1:18" x14ac:dyDescent="0.2">
      <c r="A49" s="101" t="s">
        <v>115</v>
      </c>
      <c r="B49" s="181" t="s">
        <v>86</v>
      </c>
      <c r="C49" s="182"/>
      <c r="D49" s="182"/>
      <c r="E49" s="182"/>
      <c r="F49" s="182"/>
      <c r="G49" s="182"/>
      <c r="H49" s="182"/>
      <c r="I49" s="183">
        <v>3000</v>
      </c>
      <c r="J49" s="182"/>
      <c r="K49" s="183">
        <v>0</v>
      </c>
      <c r="L49" s="182"/>
      <c r="M49" s="182"/>
      <c r="N49" s="183">
        <v>0</v>
      </c>
      <c r="O49" s="182"/>
      <c r="P49" s="182"/>
      <c r="Q49" s="183">
        <v>3000</v>
      </c>
      <c r="R49" s="182"/>
    </row>
    <row r="50" spans="1:18" x14ac:dyDescent="0.2">
      <c r="A50" s="101" t="s">
        <v>132</v>
      </c>
      <c r="B50" s="181" t="s">
        <v>131</v>
      </c>
      <c r="C50" s="182"/>
      <c r="D50" s="182"/>
      <c r="E50" s="182"/>
      <c r="F50" s="182"/>
      <c r="G50" s="182"/>
      <c r="H50" s="182"/>
      <c r="I50" s="183">
        <v>3000</v>
      </c>
      <c r="J50" s="182"/>
      <c r="K50" s="183">
        <v>0</v>
      </c>
      <c r="L50" s="182"/>
      <c r="M50" s="182"/>
      <c r="N50" s="183">
        <v>0</v>
      </c>
      <c r="O50" s="182"/>
      <c r="P50" s="182"/>
      <c r="Q50" s="183">
        <v>3000</v>
      </c>
      <c r="R50" s="182"/>
    </row>
    <row r="51" spans="1:18" x14ac:dyDescent="0.2">
      <c r="A51" s="101" t="s">
        <v>130</v>
      </c>
      <c r="B51" s="181" t="s">
        <v>129</v>
      </c>
      <c r="C51" s="182"/>
      <c r="D51" s="182"/>
      <c r="E51" s="182"/>
      <c r="F51" s="182"/>
      <c r="G51" s="182"/>
      <c r="H51" s="182"/>
      <c r="I51" s="183">
        <v>3000</v>
      </c>
      <c r="J51" s="182"/>
      <c r="K51" s="183">
        <v>0</v>
      </c>
      <c r="L51" s="182"/>
      <c r="M51" s="182"/>
      <c r="N51" s="183">
        <v>0</v>
      </c>
      <c r="O51" s="182"/>
      <c r="P51" s="182"/>
      <c r="Q51" s="183">
        <v>3000</v>
      </c>
      <c r="R51" s="182"/>
    </row>
    <row r="52" spans="1:18" x14ac:dyDescent="0.2">
      <c r="A52" s="101" t="s">
        <v>93</v>
      </c>
      <c r="B52" s="181" t="s">
        <v>31</v>
      </c>
      <c r="C52" s="182"/>
      <c r="D52" s="182"/>
      <c r="E52" s="182"/>
      <c r="F52" s="182"/>
      <c r="G52" s="182"/>
      <c r="H52" s="182"/>
      <c r="I52" s="183">
        <v>3000</v>
      </c>
      <c r="J52" s="182"/>
      <c r="K52" s="183">
        <v>0</v>
      </c>
      <c r="L52" s="182"/>
      <c r="M52" s="182"/>
      <c r="N52" s="183">
        <v>0</v>
      </c>
      <c r="O52" s="182"/>
      <c r="P52" s="182"/>
      <c r="Q52" s="183">
        <v>3000</v>
      </c>
      <c r="R52" s="182"/>
    </row>
    <row r="53" spans="1:18" x14ac:dyDescent="0.2">
      <c r="A53" s="101" t="s">
        <v>133</v>
      </c>
      <c r="B53" s="181" t="s">
        <v>95</v>
      </c>
      <c r="C53" s="182"/>
      <c r="D53" s="182"/>
      <c r="E53" s="182"/>
      <c r="F53" s="182"/>
      <c r="G53" s="182"/>
      <c r="H53" s="182"/>
      <c r="I53" s="183">
        <v>2400</v>
      </c>
      <c r="J53" s="182"/>
      <c r="K53" s="183">
        <v>0</v>
      </c>
      <c r="L53" s="182"/>
      <c r="M53" s="182"/>
      <c r="N53" s="183">
        <v>0</v>
      </c>
      <c r="O53" s="182"/>
      <c r="P53" s="182"/>
      <c r="Q53" s="183">
        <v>2400</v>
      </c>
      <c r="R53" s="182"/>
    </row>
    <row r="54" spans="1:18" x14ac:dyDescent="0.2">
      <c r="A54" s="101" t="s">
        <v>132</v>
      </c>
      <c r="B54" s="181" t="s">
        <v>131</v>
      </c>
      <c r="C54" s="182"/>
      <c r="D54" s="182"/>
      <c r="E54" s="182"/>
      <c r="F54" s="182"/>
      <c r="G54" s="182"/>
      <c r="H54" s="182"/>
      <c r="I54" s="183">
        <v>2400</v>
      </c>
      <c r="J54" s="182"/>
      <c r="K54" s="183">
        <v>0</v>
      </c>
      <c r="L54" s="182"/>
      <c r="M54" s="182"/>
      <c r="N54" s="183">
        <v>0</v>
      </c>
      <c r="O54" s="182"/>
      <c r="P54" s="182"/>
      <c r="Q54" s="183">
        <v>2400</v>
      </c>
      <c r="R54" s="182"/>
    </row>
    <row r="55" spans="1:18" x14ac:dyDescent="0.2">
      <c r="A55" s="101" t="s">
        <v>130</v>
      </c>
      <c r="B55" s="181" t="s">
        <v>129</v>
      </c>
      <c r="C55" s="182"/>
      <c r="D55" s="182"/>
      <c r="E55" s="182"/>
      <c r="F55" s="182"/>
      <c r="G55" s="182"/>
      <c r="H55" s="182"/>
      <c r="I55" s="183">
        <v>2400</v>
      </c>
      <c r="J55" s="182"/>
      <c r="K55" s="183">
        <v>0</v>
      </c>
      <c r="L55" s="182"/>
      <c r="M55" s="182"/>
      <c r="N55" s="183">
        <v>0</v>
      </c>
      <c r="O55" s="182"/>
      <c r="P55" s="182"/>
      <c r="Q55" s="183">
        <v>2400</v>
      </c>
      <c r="R55" s="182"/>
    </row>
    <row r="56" spans="1:18" x14ac:dyDescent="0.2">
      <c r="A56" s="101" t="s">
        <v>94</v>
      </c>
      <c r="B56" s="181" t="s">
        <v>29</v>
      </c>
      <c r="C56" s="182"/>
      <c r="D56" s="182"/>
      <c r="E56" s="182"/>
      <c r="F56" s="182"/>
      <c r="G56" s="182"/>
      <c r="H56" s="182"/>
      <c r="I56" s="183">
        <v>0</v>
      </c>
      <c r="J56" s="182"/>
      <c r="K56" s="183">
        <v>0</v>
      </c>
      <c r="L56" s="182"/>
      <c r="M56" s="182"/>
      <c r="N56" s="183">
        <v>0</v>
      </c>
      <c r="O56" s="182"/>
      <c r="P56" s="182"/>
      <c r="Q56" s="183">
        <v>0</v>
      </c>
      <c r="R56" s="182"/>
    </row>
    <row r="57" spans="1:18" x14ac:dyDescent="0.2">
      <c r="A57" s="101" t="s">
        <v>93</v>
      </c>
      <c r="B57" s="181" t="s">
        <v>31</v>
      </c>
      <c r="C57" s="182"/>
      <c r="D57" s="182"/>
      <c r="E57" s="182"/>
      <c r="F57" s="182"/>
      <c r="G57" s="182"/>
      <c r="H57" s="182"/>
      <c r="I57" s="183">
        <v>500</v>
      </c>
      <c r="J57" s="182"/>
      <c r="K57" s="183">
        <v>0</v>
      </c>
      <c r="L57" s="182"/>
      <c r="M57" s="182"/>
      <c r="N57" s="183">
        <v>0</v>
      </c>
      <c r="O57" s="182"/>
      <c r="P57" s="182"/>
      <c r="Q57" s="183">
        <v>500</v>
      </c>
      <c r="R57" s="182"/>
    </row>
    <row r="58" spans="1:18" x14ac:dyDescent="0.2">
      <c r="A58" s="101" t="s">
        <v>114</v>
      </c>
      <c r="B58" s="181" t="s">
        <v>113</v>
      </c>
      <c r="C58" s="182"/>
      <c r="D58" s="182"/>
      <c r="E58" s="182"/>
      <c r="F58" s="182"/>
      <c r="G58" s="182"/>
      <c r="H58" s="182"/>
      <c r="I58" s="183">
        <v>1900</v>
      </c>
      <c r="J58" s="182"/>
      <c r="K58" s="183">
        <v>0</v>
      </c>
      <c r="L58" s="182"/>
      <c r="M58" s="182"/>
      <c r="N58" s="183">
        <v>0</v>
      </c>
      <c r="O58" s="182"/>
      <c r="P58" s="182"/>
      <c r="Q58" s="183">
        <v>1900</v>
      </c>
      <c r="R58" s="182"/>
    </row>
    <row r="59" spans="1:18" x14ac:dyDescent="0.2">
      <c r="A59" s="101" t="s">
        <v>104</v>
      </c>
      <c r="B59" s="181" t="s">
        <v>139</v>
      </c>
      <c r="C59" s="182"/>
      <c r="D59" s="182"/>
      <c r="E59" s="182"/>
      <c r="F59" s="182"/>
      <c r="G59" s="182"/>
      <c r="H59" s="182"/>
      <c r="I59" s="183">
        <v>100</v>
      </c>
      <c r="J59" s="182"/>
      <c r="K59" s="183">
        <v>0</v>
      </c>
      <c r="L59" s="182"/>
      <c r="M59" s="182"/>
      <c r="N59" s="183">
        <v>0</v>
      </c>
      <c r="O59" s="182"/>
      <c r="P59" s="182"/>
      <c r="Q59" s="183">
        <v>100</v>
      </c>
      <c r="R59" s="182"/>
    </row>
    <row r="60" spans="1:18" x14ac:dyDescent="0.2">
      <c r="A60" s="101" t="s">
        <v>132</v>
      </c>
      <c r="B60" s="181" t="s">
        <v>131</v>
      </c>
      <c r="C60" s="182"/>
      <c r="D60" s="182"/>
      <c r="E60" s="182"/>
      <c r="F60" s="182"/>
      <c r="G60" s="182"/>
      <c r="H60" s="182"/>
      <c r="I60" s="183">
        <v>100</v>
      </c>
      <c r="J60" s="182"/>
      <c r="K60" s="183">
        <v>0</v>
      </c>
      <c r="L60" s="182"/>
      <c r="M60" s="182"/>
      <c r="N60" s="183">
        <v>0</v>
      </c>
      <c r="O60" s="182"/>
      <c r="P60" s="182"/>
      <c r="Q60" s="183">
        <v>100</v>
      </c>
      <c r="R60" s="182"/>
    </row>
    <row r="61" spans="1:18" x14ac:dyDescent="0.2">
      <c r="A61" s="101" t="s">
        <v>130</v>
      </c>
      <c r="B61" s="181" t="s">
        <v>129</v>
      </c>
      <c r="C61" s="182"/>
      <c r="D61" s="182"/>
      <c r="E61" s="182"/>
      <c r="F61" s="182"/>
      <c r="G61" s="182"/>
      <c r="H61" s="182"/>
      <c r="I61" s="183">
        <v>100</v>
      </c>
      <c r="J61" s="182"/>
      <c r="K61" s="183">
        <v>0</v>
      </c>
      <c r="L61" s="182"/>
      <c r="M61" s="182"/>
      <c r="N61" s="183">
        <v>0</v>
      </c>
      <c r="O61" s="182"/>
      <c r="P61" s="182"/>
      <c r="Q61" s="183">
        <v>100</v>
      </c>
      <c r="R61" s="182"/>
    </row>
    <row r="62" spans="1:18" x14ac:dyDescent="0.2">
      <c r="A62" s="101" t="s">
        <v>93</v>
      </c>
      <c r="B62" s="181" t="s">
        <v>31</v>
      </c>
      <c r="C62" s="182"/>
      <c r="D62" s="182"/>
      <c r="E62" s="182"/>
      <c r="F62" s="182"/>
      <c r="G62" s="182"/>
      <c r="H62" s="182"/>
      <c r="I62" s="183">
        <v>100</v>
      </c>
      <c r="J62" s="182"/>
      <c r="K62" s="183">
        <v>0</v>
      </c>
      <c r="L62" s="182"/>
      <c r="M62" s="182"/>
      <c r="N62" s="183">
        <v>0</v>
      </c>
      <c r="O62" s="182"/>
      <c r="P62" s="182"/>
      <c r="Q62" s="183">
        <v>100</v>
      </c>
      <c r="R62" s="182"/>
    </row>
    <row r="63" spans="1:18" x14ac:dyDescent="0.2">
      <c r="A63" s="101" t="s">
        <v>97</v>
      </c>
      <c r="B63" s="181" t="s">
        <v>49</v>
      </c>
      <c r="C63" s="182"/>
      <c r="D63" s="182"/>
      <c r="E63" s="182"/>
      <c r="F63" s="182"/>
      <c r="G63" s="182"/>
      <c r="H63" s="182"/>
      <c r="I63" s="183">
        <v>0</v>
      </c>
      <c r="J63" s="182"/>
      <c r="K63" s="183">
        <v>0</v>
      </c>
      <c r="L63" s="182"/>
      <c r="M63" s="182"/>
      <c r="N63" s="183">
        <v>0</v>
      </c>
      <c r="O63" s="182"/>
      <c r="P63" s="182"/>
      <c r="Q63" s="183">
        <v>0</v>
      </c>
      <c r="R63" s="182"/>
    </row>
    <row r="64" spans="1:18" x14ac:dyDescent="0.2">
      <c r="A64" s="101" t="s">
        <v>99</v>
      </c>
      <c r="B64" s="181" t="s">
        <v>98</v>
      </c>
      <c r="C64" s="182"/>
      <c r="D64" s="182"/>
      <c r="E64" s="182"/>
      <c r="F64" s="182"/>
      <c r="G64" s="182"/>
      <c r="H64" s="182"/>
      <c r="I64" s="183">
        <v>900</v>
      </c>
      <c r="J64" s="182"/>
      <c r="K64" s="183">
        <v>0</v>
      </c>
      <c r="L64" s="182"/>
      <c r="M64" s="182"/>
      <c r="N64" s="183">
        <v>0</v>
      </c>
      <c r="O64" s="182"/>
      <c r="P64" s="182"/>
      <c r="Q64" s="183">
        <v>900</v>
      </c>
      <c r="R64" s="182"/>
    </row>
    <row r="65" spans="1:18" x14ac:dyDescent="0.2">
      <c r="A65" s="101" t="s">
        <v>132</v>
      </c>
      <c r="B65" s="181" t="s">
        <v>131</v>
      </c>
      <c r="C65" s="182"/>
      <c r="D65" s="182"/>
      <c r="E65" s="182"/>
      <c r="F65" s="182"/>
      <c r="G65" s="182"/>
      <c r="H65" s="182"/>
      <c r="I65" s="183">
        <v>900</v>
      </c>
      <c r="J65" s="182"/>
      <c r="K65" s="183">
        <v>0</v>
      </c>
      <c r="L65" s="182"/>
      <c r="M65" s="182"/>
      <c r="N65" s="183">
        <v>0</v>
      </c>
      <c r="O65" s="182"/>
      <c r="P65" s="182"/>
      <c r="Q65" s="183">
        <v>900</v>
      </c>
      <c r="R65" s="182"/>
    </row>
    <row r="66" spans="1:18" x14ac:dyDescent="0.2">
      <c r="A66" s="101" t="s">
        <v>130</v>
      </c>
      <c r="B66" s="181" t="s">
        <v>129</v>
      </c>
      <c r="C66" s="182"/>
      <c r="D66" s="182"/>
      <c r="E66" s="182"/>
      <c r="F66" s="182"/>
      <c r="G66" s="182"/>
      <c r="H66" s="182"/>
      <c r="I66" s="183">
        <v>900</v>
      </c>
      <c r="J66" s="182"/>
      <c r="K66" s="183">
        <v>0</v>
      </c>
      <c r="L66" s="182"/>
      <c r="M66" s="182"/>
      <c r="N66" s="183">
        <v>0</v>
      </c>
      <c r="O66" s="182"/>
      <c r="P66" s="182"/>
      <c r="Q66" s="183">
        <v>900</v>
      </c>
      <c r="R66" s="182"/>
    </row>
    <row r="67" spans="1:18" x14ac:dyDescent="0.2">
      <c r="A67" s="101" t="s">
        <v>93</v>
      </c>
      <c r="B67" s="181" t="s">
        <v>31</v>
      </c>
      <c r="C67" s="182"/>
      <c r="D67" s="182"/>
      <c r="E67" s="182"/>
      <c r="F67" s="182"/>
      <c r="G67" s="182"/>
      <c r="H67" s="182"/>
      <c r="I67" s="183">
        <v>900</v>
      </c>
      <c r="J67" s="182"/>
      <c r="K67" s="183">
        <v>0</v>
      </c>
      <c r="L67" s="182"/>
      <c r="M67" s="182"/>
      <c r="N67" s="183">
        <v>0</v>
      </c>
      <c r="O67" s="182"/>
      <c r="P67" s="182"/>
      <c r="Q67" s="183">
        <v>900</v>
      </c>
      <c r="R67" s="182"/>
    </row>
    <row r="68" spans="1:18" x14ac:dyDescent="0.2">
      <c r="A68" s="101" t="s">
        <v>138</v>
      </c>
      <c r="B68" s="181" t="s">
        <v>137</v>
      </c>
      <c r="C68" s="182"/>
      <c r="D68" s="182"/>
      <c r="E68" s="182"/>
      <c r="F68" s="182"/>
      <c r="G68" s="182"/>
      <c r="H68" s="182"/>
      <c r="I68" s="183">
        <v>0</v>
      </c>
      <c r="J68" s="182"/>
      <c r="K68" s="183">
        <v>5858</v>
      </c>
      <c r="L68" s="182"/>
      <c r="M68" s="182"/>
      <c r="N68" s="183">
        <v>100</v>
      </c>
      <c r="O68" s="182"/>
      <c r="P68" s="182"/>
      <c r="Q68" s="183">
        <v>5858</v>
      </c>
      <c r="R68" s="182"/>
    </row>
    <row r="69" spans="1:18" x14ac:dyDescent="0.2">
      <c r="A69" s="101" t="s">
        <v>132</v>
      </c>
      <c r="B69" s="181" t="s">
        <v>131</v>
      </c>
      <c r="C69" s="182"/>
      <c r="D69" s="182"/>
      <c r="E69" s="182"/>
      <c r="F69" s="182"/>
      <c r="G69" s="182"/>
      <c r="H69" s="182"/>
      <c r="I69" s="183">
        <v>0</v>
      </c>
      <c r="J69" s="182"/>
      <c r="K69" s="183">
        <v>5858</v>
      </c>
      <c r="L69" s="182"/>
      <c r="M69" s="182"/>
      <c r="N69" s="183">
        <v>100</v>
      </c>
      <c r="O69" s="182"/>
      <c r="P69" s="182"/>
      <c r="Q69" s="183">
        <v>5858</v>
      </c>
      <c r="R69" s="182"/>
    </row>
    <row r="70" spans="1:18" x14ac:dyDescent="0.2">
      <c r="A70" s="101" t="s">
        <v>130</v>
      </c>
      <c r="B70" s="181" t="s">
        <v>129</v>
      </c>
      <c r="C70" s="182"/>
      <c r="D70" s="182"/>
      <c r="E70" s="182"/>
      <c r="F70" s="182"/>
      <c r="G70" s="182"/>
      <c r="H70" s="182"/>
      <c r="I70" s="183">
        <v>0</v>
      </c>
      <c r="J70" s="182"/>
      <c r="K70" s="183">
        <v>5858</v>
      </c>
      <c r="L70" s="182"/>
      <c r="M70" s="182"/>
      <c r="N70" s="183">
        <v>100</v>
      </c>
      <c r="O70" s="182"/>
      <c r="P70" s="182"/>
      <c r="Q70" s="183">
        <v>5858</v>
      </c>
      <c r="R70" s="182"/>
    </row>
    <row r="71" spans="1:18" x14ac:dyDescent="0.2">
      <c r="A71" s="101" t="s">
        <v>93</v>
      </c>
      <c r="B71" s="181" t="s">
        <v>31</v>
      </c>
      <c r="C71" s="182"/>
      <c r="D71" s="182"/>
      <c r="E71" s="182"/>
      <c r="F71" s="182"/>
      <c r="G71" s="182"/>
      <c r="H71" s="182"/>
      <c r="I71" s="183">
        <v>0</v>
      </c>
      <c r="J71" s="182"/>
      <c r="K71" s="183">
        <v>5858</v>
      </c>
      <c r="L71" s="182"/>
      <c r="M71" s="182"/>
      <c r="N71" s="183">
        <v>100</v>
      </c>
      <c r="O71" s="182"/>
      <c r="P71" s="182"/>
      <c r="Q71" s="183">
        <v>5858</v>
      </c>
      <c r="R71" s="182"/>
    </row>
    <row r="72" spans="1:18" x14ac:dyDescent="0.2">
      <c r="A72" s="101" t="s">
        <v>156</v>
      </c>
      <c r="B72" s="181" t="s">
        <v>155</v>
      </c>
      <c r="C72" s="182"/>
      <c r="D72" s="182"/>
      <c r="E72" s="182"/>
      <c r="F72" s="182"/>
      <c r="G72" s="182"/>
      <c r="H72" s="182"/>
      <c r="I72" s="183">
        <v>1000</v>
      </c>
      <c r="J72" s="182"/>
      <c r="K72" s="183">
        <v>152</v>
      </c>
      <c r="L72" s="182"/>
      <c r="M72" s="182"/>
      <c r="N72" s="183">
        <v>15.2</v>
      </c>
      <c r="O72" s="182"/>
      <c r="P72" s="182"/>
      <c r="Q72" s="183">
        <v>1152</v>
      </c>
      <c r="R72" s="182"/>
    </row>
    <row r="73" spans="1:18" x14ac:dyDescent="0.2">
      <c r="A73" s="101" t="s">
        <v>132</v>
      </c>
      <c r="B73" s="181" t="s">
        <v>131</v>
      </c>
      <c r="C73" s="182"/>
      <c r="D73" s="182"/>
      <c r="E73" s="182"/>
      <c r="F73" s="182"/>
      <c r="G73" s="182"/>
      <c r="H73" s="182"/>
      <c r="I73" s="183">
        <v>1000</v>
      </c>
      <c r="J73" s="182"/>
      <c r="K73" s="183">
        <v>152</v>
      </c>
      <c r="L73" s="182"/>
      <c r="M73" s="182"/>
      <c r="N73" s="183">
        <v>15.2</v>
      </c>
      <c r="O73" s="182"/>
      <c r="P73" s="182"/>
      <c r="Q73" s="183">
        <v>1152</v>
      </c>
      <c r="R73" s="182"/>
    </row>
    <row r="74" spans="1:18" x14ac:dyDescent="0.2">
      <c r="A74" s="101" t="s">
        <v>130</v>
      </c>
      <c r="B74" s="181" t="s">
        <v>129</v>
      </c>
      <c r="C74" s="182"/>
      <c r="D74" s="182"/>
      <c r="E74" s="182"/>
      <c r="F74" s="182"/>
      <c r="G74" s="182"/>
      <c r="H74" s="182"/>
      <c r="I74" s="183">
        <v>1000</v>
      </c>
      <c r="J74" s="182"/>
      <c r="K74" s="183">
        <v>152</v>
      </c>
      <c r="L74" s="182"/>
      <c r="M74" s="182"/>
      <c r="N74" s="183">
        <v>15.2</v>
      </c>
      <c r="O74" s="182"/>
      <c r="P74" s="182"/>
      <c r="Q74" s="183">
        <v>1152</v>
      </c>
      <c r="R74" s="182"/>
    </row>
    <row r="75" spans="1:18" x14ac:dyDescent="0.2">
      <c r="A75" s="101" t="s">
        <v>93</v>
      </c>
      <c r="B75" s="181" t="s">
        <v>31</v>
      </c>
      <c r="C75" s="182"/>
      <c r="D75" s="182"/>
      <c r="E75" s="182"/>
      <c r="F75" s="182"/>
      <c r="G75" s="182"/>
      <c r="H75" s="182"/>
      <c r="I75" s="183">
        <v>0</v>
      </c>
      <c r="J75" s="182"/>
      <c r="K75" s="183">
        <v>700</v>
      </c>
      <c r="L75" s="182"/>
      <c r="M75" s="182"/>
      <c r="N75" s="183">
        <v>100</v>
      </c>
      <c r="O75" s="182"/>
      <c r="P75" s="182"/>
      <c r="Q75" s="183">
        <v>700</v>
      </c>
      <c r="R75" s="182"/>
    </row>
    <row r="76" spans="1:18" x14ac:dyDescent="0.2">
      <c r="A76" s="101" t="s">
        <v>114</v>
      </c>
      <c r="B76" s="181" t="s">
        <v>113</v>
      </c>
      <c r="C76" s="182"/>
      <c r="D76" s="182"/>
      <c r="E76" s="182"/>
      <c r="F76" s="182"/>
      <c r="G76" s="182"/>
      <c r="H76" s="182"/>
      <c r="I76" s="183">
        <v>1000</v>
      </c>
      <c r="J76" s="182"/>
      <c r="K76" s="183">
        <v>-548</v>
      </c>
      <c r="L76" s="182"/>
      <c r="M76" s="182"/>
      <c r="N76" s="183">
        <v>-54.8</v>
      </c>
      <c r="O76" s="182"/>
      <c r="P76" s="182"/>
      <c r="Q76" s="183">
        <v>452</v>
      </c>
      <c r="R76" s="182"/>
    </row>
    <row r="77" spans="1:18" x14ac:dyDescent="0.2">
      <c r="A77" s="101" t="s">
        <v>154</v>
      </c>
      <c r="B77" s="181" t="s">
        <v>153</v>
      </c>
      <c r="C77" s="182"/>
      <c r="D77" s="182"/>
      <c r="E77" s="182"/>
      <c r="F77" s="182"/>
      <c r="G77" s="182"/>
      <c r="H77" s="182"/>
      <c r="I77" s="183">
        <v>1000</v>
      </c>
      <c r="J77" s="182"/>
      <c r="K77" s="183">
        <v>-130</v>
      </c>
      <c r="L77" s="182"/>
      <c r="M77" s="182"/>
      <c r="N77" s="183">
        <v>-13</v>
      </c>
      <c r="O77" s="182"/>
      <c r="P77" s="182"/>
      <c r="Q77" s="183">
        <v>870</v>
      </c>
      <c r="R77" s="182"/>
    </row>
    <row r="78" spans="1:18" x14ac:dyDescent="0.2">
      <c r="A78" s="101" t="s">
        <v>132</v>
      </c>
      <c r="B78" s="181" t="s">
        <v>131</v>
      </c>
      <c r="C78" s="182"/>
      <c r="D78" s="182"/>
      <c r="E78" s="182"/>
      <c r="F78" s="182"/>
      <c r="G78" s="182"/>
      <c r="H78" s="182"/>
      <c r="I78" s="183">
        <v>1000</v>
      </c>
      <c r="J78" s="182"/>
      <c r="K78" s="183">
        <v>-130</v>
      </c>
      <c r="L78" s="182"/>
      <c r="M78" s="182"/>
      <c r="N78" s="183">
        <v>-13</v>
      </c>
      <c r="O78" s="182"/>
      <c r="P78" s="182"/>
      <c r="Q78" s="183">
        <v>870</v>
      </c>
      <c r="R78" s="182"/>
    </row>
    <row r="79" spans="1:18" x14ac:dyDescent="0.2">
      <c r="A79" s="101" t="s">
        <v>130</v>
      </c>
      <c r="B79" s="181" t="s">
        <v>129</v>
      </c>
      <c r="C79" s="182"/>
      <c r="D79" s="182"/>
      <c r="E79" s="182"/>
      <c r="F79" s="182"/>
      <c r="G79" s="182"/>
      <c r="H79" s="182"/>
      <c r="I79" s="183">
        <v>1000</v>
      </c>
      <c r="J79" s="182"/>
      <c r="K79" s="183">
        <v>-130</v>
      </c>
      <c r="L79" s="182"/>
      <c r="M79" s="182"/>
      <c r="N79" s="183">
        <v>-13</v>
      </c>
      <c r="O79" s="182"/>
      <c r="P79" s="182"/>
      <c r="Q79" s="183">
        <v>870</v>
      </c>
      <c r="R79" s="182"/>
    </row>
    <row r="80" spans="1:18" x14ac:dyDescent="0.2">
      <c r="A80" s="101" t="s">
        <v>93</v>
      </c>
      <c r="B80" s="181" t="s">
        <v>31</v>
      </c>
      <c r="C80" s="182"/>
      <c r="D80" s="182"/>
      <c r="E80" s="182"/>
      <c r="F80" s="182"/>
      <c r="G80" s="182"/>
      <c r="H80" s="182"/>
      <c r="I80" s="183">
        <v>1000</v>
      </c>
      <c r="J80" s="182"/>
      <c r="K80" s="183">
        <v>-130</v>
      </c>
      <c r="L80" s="182"/>
      <c r="M80" s="182"/>
      <c r="N80" s="183">
        <v>-13</v>
      </c>
      <c r="O80" s="182"/>
      <c r="P80" s="182"/>
      <c r="Q80" s="183">
        <v>870</v>
      </c>
      <c r="R80" s="182"/>
    </row>
    <row r="81" spans="1:18" x14ac:dyDescent="0.2">
      <c r="A81" s="100" t="s">
        <v>152</v>
      </c>
      <c r="B81" s="184" t="s">
        <v>110</v>
      </c>
      <c r="C81" s="185"/>
      <c r="D81" s="185"/>
      <c r="E81" s="185"/>
      <c r="F81" s="185"/>
      <c r="G81" s="185"/>
      <c r="H81" s="185"/>
      <c r="I81" s="186">
        <v>1400</v>
      </c>
      <c r="J81" s="185"/>
      <c r="K81" s="186">
        <v>0</v>
      </c>
      <c r="L81" s="185"/>
      <c r="M81" s="185"/>
      <c r="N81" s="186">
        <v>0</v>
      </c>
      <c r="O81" s="185"/>
      <c r="P81" s="185"/>
      <c r="Q81" s="186">
        <v>1400</v>
      </c>
      <c r="R81" s="185"/>
    </row>
    <row r="82" spans="1:18" x14ac:dyDescent="0.2">
      <c r="A82" s="101" t="s">
        <v>101</v>
      </c>
      <c r="B82" s="181" t="s">
        <v>100</v>
      </c>
      <c r="C82" s="182"/>
      <c r="D82" s="182"/>
      <c r="E82" s="182"/>
      <c r="F82" s="182"/>
      <c r="G82" s="182"/>
      <c r="H82" s="182"/>
      <c r="I82" s="183">
        <v>1400</v>
      </c>
      <c r="J82" s="182"/>
      <c r="K82" s="183">
        <v>0</v>
      </c>
      <c r="L82" s="182"/>
      <c r="M82" s="182"/>
      <c r="N82" s="183">
        <v>0</v>
      </c>
      <c r="O82" s="182"/>
      <c r="P82" s="182"/>
      <c r="Q82" s="183">
        <v>1400</v>
      </c>
      <c r="R82" s="182"/>
    </row>
    <row r="83" spans="1:18" x14ac:dyDescent="0.2">
      <c r="A83" s="101" t="s">
        <v>132</v>
      </c>
      <c r="B83" s="181" t="s">
        <v>131</v>
      </c>
      <c r="C83" s="182"/>
      <c r="D83" s="182"/>
      <c r="E83" s="182"/>
      <c r="F83" s="182"/>
      <c r="G83" s="182"/>
      <c r="H83" s="182"/>
      <c r="I83" s="183">
        <v>1400</v>
      </c>
      <c r="J83" s="182"/>
      <c r="K83" s="183">
        <v>0</v>
      </c>
      <c r="L83" s="182"/>
      <c r="M83" s="182"/>
      <c r="N83" s="183">
        <v>0</v>
      </c>
      <c r="O83" s="182"/>
      <c r="P83" s="182"/>
      <c r="Q83" s="183">
        <v>1400</v>
      </c>
      <c r="R83" s="182"/>
    </row>
    <row r="84" spans="1:18" x14ac:dyDescent="0.2">
      <c r="A84" s="101" t="s">
        <v>130</v>
      </c>
      <c r="B84" s="181" t="s">
        <v>129</v>
      </c>
      <c r="C84" s="182"/>
      <c r="D84" s="182"/>
      <c r="E84" s="182"/>
      <c r="F84" s="182"/>
      <c r="G84" s="182"/>
      <c r="H84" s="182"/>
      <c r="I84" s="183">
        <v>1400</v>
      </c>
      <c r="J84" s="182"/>
      <c r="K84" s="183">
        <v>0</v>
      </c>
      <c r="L84" s="182"/>
      <c r="M84" s="182"/>
      <c r="N84" s="183">
        <v>0</v>
      </c>
      <c r="O84" s="182"/>
      <c r="P84" s="182"/>
      <c r="Q84" s="183">
        <v>1400</v>
      </c>
      <c r="R84" s="182"/>
    </row>
    <row r="85" spans="1:18" x14ac:dyDescent="0.2">
      <c r="A85" s="101" t="s">
        <v>93</v>
      </c>
      <c r="B85" s="181" t="s">
        <v>31</v>
      </c>
      <c r="C85" s="182"/>
      <c r="D85" s="182"/>
      <c r="E85" s="182"/>
      <c r="F85" s="182"/>
      <c r="G85" s="182"/>
      <c r="H85" s="182"/>
      <c r="I85" s="183">
        <v>1400</v>
      </c>
      <c r="J85" s="182"/>
      <c r="K85" s="183">
        <v>0</v>
      </c>
      <c r="L85" s="182"/>
      <c r="M85" s="182"/>
      <c r="N85" s="183">
        <v>0</v>
      </c>
      <c r="O85" s="182"/>
      <c r="P85" s="182"/>
      <c r="Q85" s="183">
        <v>1400</v>
      </c>
      <c r="R85" s="182"/>
    </row>
    <row r="86" spans="1:18" x14ac:dyDescent="0.2">
      <c r="A86" s="100" t="s">
        <v>151</v>
      </c>
      <c r="B86" s="184" t="s">
        <v>150</v>
      </c>
      <c r="C86" s="185"/>
      <c r="D86" s="185"/>
      <c r="E86" s="185"/>
      <c r="F86" s="185"/>
      <c r="G86" s="185"/>
      <c r="H86" s="185"/>
      <c r="I86" s="186">
        <v>27000</v>
      </c>
      <c r="J86" s="185"/>
      <c r="K86" s="186">
        <v>24200</v>
      </c>
      <c r="L86" s="185"/>
      <c r="M86" s="185"/>
      <c r="N86" s="186">
        <v>89.63</v>
      </c>
      <c r="O86" s="185"/>
      <c r="P86" s="185"/>
      <c r="Q86" s="186">
        <v>51200</v>
      </c>
      <c r="R86" s="185"/>
    </row>
    <row r="87" spans="1:18" x14ac:dyDescent="0.2">
      <c r="A87" s="101" t="s">
        <v>101</v>
      </c>
      <c r="B87" s="181" t="s">
        <v>100</v>
      </c>
      <c r="C87" s="182"/>
      <c r="D87" s="182"/>
      <c r="E87" s="182"/>
      <c r="F87" s="182"/>
      <c r="G87" s="182"/>
      <c r="H87" s="182"/>
      <c r="I87" s="183">
        <v>0</v>
      </c>
      <c r="J87" s="182"/>
      <c r="K87" s="183">
        <v>24200</v>
      </c>
      <c r="L87" s="182"/>
      <c r="M87" s="182"/>
      <c r="N87" s="183">
        <v>100</v>
      </c>
      <c r="O87" s="182"/>
      <c r="P87" s="182"/>
      <c r="Q87" s="183">
        <v>24200</v>
      </c>
      <c r="R87" s="182"/>
    </row>
    <row r="88" spans="1:18" x14ac:dyDescent="0.2">
      <c r="A88" s="101" t="s">
        <v>132</v>
      </c>
      <c r="B88" s="181" t="s">
        <v>131</v>
      </c>
      <c r="C88" s="182"/>
      <c r="D88" s="182"/>
      <c r="E88" s="182"/>
      <c r="F88" s="182"/>
      <c r="G88" s="182"/>
      <c r="H88" s="182"/>
      <c r="I88" s="183">
        <v>0</v>
      </c>
      <c r="J88" s="182"/>
      <c r="K88" s="183">
        <v>24200</v>
      </c>
      <c r="L88" s="182"/>
      <c r="M88" s="182"/>
      <c r="N88" s="183">
        <v>100</v>
      </c>
      <c r="O88" s="182"/>
      <c r="P88" s="182"/>
      <c r="Q88" s="183">
        <v>24200</v>
      </c>
      <c r="R88" s="182"/>
    </row>
    <row r="89" spans="1:18" x14ac:dyDescent="0.2">
      <c r="A89" s="101" t="s">
        <v>130</v>
      </c>
      <c r="B89" s="181" t="s">
        <v>129</v>
      </c>
      <c r="C89" s="182"/>
      <c r="D89" s="182"/>
      <c r="E89" s="182"/>
      <c r="F89" s="182"/>
      <c r="G89" s="182"/>
      <c r="H89" s="182"/>
      <c r="I89" s="183">
        <v>0</v>
      </c>
      <c r="J89" s="182"/>
      <c r="K89" s="183">
        <v>24200</v>
      </c>
      <c r="L89" s="182"/>
      <c r="M89" s="182"/>
      <c r="N89" s="183">
        <v>100</v>
      </c>
      <c r="O89" s="182"/>
      <c r="P89" s="182"/>
      <c r="Q89" s="183">
        <v>24200</v>
      </c>
      <c r="R89" s="182"/>
    </row>
    <row r="90" spans="1:18" x14ac:dyDescent="0.2">
      <c r="A90" s="101" t="s">
        <v>112</v>
      </c>
      <c r="B90" s="181" t="s">
        <v>111</v>
      </c>
      <c r="C90" s="182"/>
      <c r="D90" s="182"/>
      <c r="E90" s="182"/>
      <c r="F90" s="182"/>
      <c r="G90" s="182"/>
      <c r="H90" s="182"/>
      <c r="I90" s="183">
        <v>0</v>
      </c>
      <c r="J90" s="182"/>
      <c r="K90" s="183">
        <v>24200</v>
      </c>
      <c r="L90" s="182"/>
      <c r="M90" s="182"/>
      <c r="N90" s="183">
        <v>100</v>
      </c>
      <c r="O90" s="182"/>
      <c r="P90" s="182"/>
      <c r="Q90" s="183">
        <v>24200</v>
      </c>
      <c r="R90" s="182"/>
    </row>
    <row r="91" spans="1:18" x14ac:dyDescent="0.2">
      <c r="A91" s="101" t="s">
        <v>133</v>
      </c>
      <c r="B91" s="181" t="s">
        <v>95</v>
      </c>
      <c r="C91" s="182"/>
      <c r="D91" s="182"/>
      <c r="E91" s="182"/>
      <c r="F91" s="182"/>
      <c r="G91" s="182"/>
      <c r="H91" s="182"/>
      <c r="I91" s="183">
        <v>27000</v>
      </c>
      <c r="J91" s="182"/>
      <c r="K91" s="183">
        <v>0</v>
      </c>
      <c r="L91" s="182"/>
      <c r="M91" s="182"/>
      <c r="N91" s="183">
        <v>0</v>
      </c>
      <c r="O91" s="182"/>
      <c r="P91" s="182"/>
      <c r="Q91" s="183">
        <v>27000</v>
      </c>
      <c r="R91" s="182"/>
    </row>
    <row r="92" spans="1:18" x14ac:dyDescent="0.2">
      <c r="A92" s="101" t="s">
        <v>132</v>
      </c>
      <c r="B92" s="181" t="s">
        <v>131</v>
      </c>
      <c r="C92" s="182"/>
      <c r="D92" s="182"/>
      <c r="E92" s="182"/>
      <c r="F92" s="182"/>
      <c r="G92" s="182"/>
      <c r="H92" s="182"/>
      <c r="I92" s="183">
        <v>27000</v>
      </c>
      <c r="J92" s="182"/>
      <c r="K92" s="183">
        <v>0</v>
      </c>
      <c r="L92" s="182"/>
      <c r="M92" s="182"/>
      <c r="N92" s="183">
        <v>0</v>
      </c>
      <c r="O92" s="182"/>
      <c r="P92" s="182"/>
      <c r="Q92" s="183">
        <v>27000</v>
      </c>
      <c r="R92" s="182"/>
    </row>
    <row r="93" spans="1:18" x14ac:dyDescent="0.2">
      <c r="A93" s="101" t="s">
        <v>130</v>
      </c>
      <c r="B93" s="181" t="s">
        <v>129</v>
      </c>
      <c r="C93" s="182"/>
      <c r="D93" s="182"/>
      <c r="E93" s="182"/>
      <c r="F93" s="182"/>
      <c r="G93" s="182"/>
      <c r="H93" s="182"/>
      <c r="I93" s="183">
        <v>27000</v>
      </c>
      <c r="J93" s="182"/>
      <c r="K93" s="183">
        <v>0</v>
      </c>
      <c r="L93" s="182"/>
      <c r="M93" s="182"/>
      <c r="N93" s="183">
        <v>0</v>
      </c>
      <c r="O93" s="182"/>
      <c r="P93" s="182"/>
      <c r="Q93" s="183">
        <v>27000</v>
      </c>
      <c r="R93" s="182"/>
    </row>
    <row r="94" spans="1:18" x14ac:dyDescent="0.2">
      <c r="A94" s="101" t="s">
        <v>112</v>
      </c>
      <c r="B94" s="181" t="s">
        <v>111</v>
      </c>
      <c r="C94" s="182"/>
      <c r="D94" s="182"/>
      <c r="E94" s="182"/>
      <c r="F94" s="182"/>
      <c r="G94" s="182"/>
      <c r="H94" s="182"/>
      <c r="I94" s="183">
        <v>17000</v>
      </c>
      <c r="J94" s="182"/>
      <c r="K94" s="183">
        <v>0</v>
      </c>
      <c r="L94" s="182"/>
      <c r="M94" s="182"/>
      <c r="N94" s="183">
        <v>0</v>
      </c>
      <c r="O94" s="182"/>
      <c r="P94" s="182"/>
      <c r="Q94" s="183">
        <v>17000</v>
      </c>
      <c r="R94" s="182"/>
    </row>
    <row r="95" spans="1:18" x14ac:dyDescent="0.2">
      <c r="A95" s="101" t="s">
        <v>97</v>
      </c>
      <c r="B95" s="181" t="s">
        <v>49</v>
      </c>
      <c r="C95" s="182"/>
      <c r="D95" s="182"/>
      <c r="E95" s="182"/>
      <c r="F95" s="182"/>
      <c r="G95" s="182"/>
      <c r="H95" s="182"/>
      <c r="I95" s="183">
        <v>10000</v>
      </c>
      <c r="J95" s="182"/>
      <c r="K95" s="183">
        <v>0</v>
      </c>
      <c r="L95" s="182"/>
      <c r="M95" s="182"/>
      <c r="N95" s="183">
        <v>0</v>
      </c>
      <c r="O95" s="182"/>
      <c r="P95" s="182"/>
      <c r="Q95" s="183">
        <v>10000</v>
      </c>
      <c r="R95" s="182"/>
    </row>
    <row r="96" spans="1:18" x14ac:dyDescent="0.2">
      <c r="A96" s="100" t="s">
        <v>149</v>
      </c>
      <c r="B96" s="184" t="s">
        <v>109</v>
      </c>
      <c r="C96" s="185"/>
      <c r="D96" s="185"/>
      <c r="E96" s="185"/>
      <c r="F96" s="185"/>
      <c r="G96" s="185"/>
      <c r="H96" s="185"/>
      <c r="I96" s="186">
        <v>0</v>
      </c>
      <c r="J96" s="185"/>
      <c r="K96" s="186">
        <v>0</v>
      </c>
      <c r="L96" s="185"/>
      <c r="M96" s="185"/>
      <c r="N96" s="186">
        <v>0</v>
      </c>
      <c r="O96" s="185"/>
      <c r="P96" s="185"/>
      <c r="Q96" s="186">
        <v>0</v>
      </c>
      <c r="R96" s="185"/>
    </row>
    <row r="97" spans="1:18" x14ac:dyDescent="0.2">
      <c r="A97" s="101" t="s">
        <v>101</v>
      </c>
      <c r="B97" s="181" t="s">
        <v>100</v>
      </c>
      <c r="C97" s="182"/>
      <c r="D97" s="182"/>
      <c r="E97" s="182"/>
      <c r="F97" s="182"/>
      <c r="G97" s="182"/>
      <c r="H97" s="182"/>
      <c r="I97" s="183">
        <v>0</v>
      </c>
      <c r="J97" s="182"/>
      <c r="K97" s="183">
        <v>0</v>
      </c>
      <c r="L97" s="182"/>
      <c r="M97" s="182"/>
      <c r="N97" s="183">
        <v>0</v>
      </c>
      <c r="O97" s="182"/>
      <c r="P97" s="182"/>
      <c r="Q97" s="183">
        <v>0</v>
      </c>
      <c r="R97" s="182"/>
    </row>
    <row r="98" spans="1:18" x14ac:dyDescent="0.2">
      <c r="A98" s="101" t="s">
        <v>132</v>
      </c>
      <c r="B98" s="181" t="s">
        <v>131</v>
      </c>
      <c r="C98" s="182"/>
      <c r="D98" s="182"/>
      <c r="E98" s="182"/>
      <c r="F98" s="182"/>
      <c r="G98" s="182"/>
      <c r="H98" s="182"/>
      <c r="I98" s="183">
        <v>0</v>
      </c>
      <c r="J98" s="182"/>
      <c r="K98" s="183">
        <v>0</v>
      </c>
      <c r="L98" s="182"/>
      <c r="M98" s="182"/>
      <c r="N98" s="183">
        <v>0</v>
      </c>
      <c r="O98" s="182"/>
      <c r="P98" s="182"/>
      <c r="Q98" s="183">
        <v>0</v>
      </c>
      <c r="R98" s="182"/>
    </row>
    <row r="99" spans="1:18" x14ac:dyDescent="0.2">
      <c r="A99" s="101" t="s">
        <v>130</v>
      </c>
      <c r="B99" s="181" t="s">
        <v>129</v>
      </c>
      <c r="C99" s="182"/>
      <c r="D99" s="182"/>
      <c r="E99" s="182"/>
      <c r="F99" s="182"/>
      <c r="G99" s="182"/>
      <c r="H99" s="182"/>
      <c r="I99" s="183">
        <v>0</v>
      </c>
      <c r="J99" s="182"/>
      <c r="K99" s="183">
        <v>0</v>
      </c>
      <c r="L99" s="182"/>
      <c r="M99" s="182"/>
      <c r="N99" s="183">
        <v>0</v>
      </c>
      <c r="O99" s="182"/>
      <c r="P99" s="182"/>
      <c r="Q99" s="183">
        <v>0</v>
      </c>
      <c r="R99" s="182"/>
    </row>
    <row r="100" spans="1:18" x14ac:dyDescent="0.2">
      <c r="A100" s="101" t="s">
        <v>93</v>
      </c>
      <c r="B100" s="181" t="s">
        <v>31</v>
      </c>
      <c r="C100" s="182"/>
      <c r="D100" s="182"/>
      <c r="E100" s="182"/>
      <c r="F100" s="182"/>
      <c r="G100" s="182"/>
      <c r="H100" s="182"/>
      <c r="I100" s="183">
        <v>0</v>
      </c>
      <c r="J100" s="182"/>
      <c r="K100" s="183">
        <v>0</v>
      </c>
      <c r="L100" s="182"/>
      <c r="M100" s="182"/>
      <c r="N100" s="183">
        <v>0</v>
      </c>
      <c r="O100" s="182"/>
      <c r="P100" s="182"/>
      <c r="Q100" s="183">
        <v>0</v>
      </c>
      <c r="R100" s="182"/>
    </row>
    <row r="101" spans="1:18" x14ac:dyDescent="0.2">
      <c r="A101" s="100" t="s">
        <v>148</v>
      </c>
      <c r="B101" s="184" t="s">
        <v>107</v>
      </c>
      <c r="C101" s="185"/>
      <c r="D101" s="185"/>
      <c r="E101" s="185"/>
      <c r="F101" s="185"/>
      <c r="G101" s="185"/>
      <c r="H101" s="185"/>
      <c r="I101" s="186">
        <v>3100</v>
      </c>
      <c r="J101" s="185"/>
      <c r="K101" s="186">
        <v>0</v>
      </c>
      <c r="L101" s="185"/>
      <c r="M101" s="185"/>
      <c r="N101" s="186">
        <v>0</v>
      </c>
      <c r="O101" s="185"/>
      <c r="P101" s="185"/>
      <c r="Q101" s="186">
        <v>3100</v>
      </c>
      <c r="R101" s="185"/>
    </row>
    <row r="102" spans="1:18" x14ac:dyDescent="0.2">
      <c r="A102" s="101" t="s">
        <v>101</v>
      </c>
      <c r="B102" s="181" t="s">
        <v>100</v>
      </c>
      <c r="C102" s="182"/>
      <c r="D102" s="182"/>
      <c r="E102" s="182"/>
      <c r="F102" s="182"/>
      <c r="G102" s="182"/>
      <c r="H102" s="182"/>
      <c r="I102" s="183">
        <v>3100</v>
      </c>
      <c r="J102" s="182"/>
      <c r="K102" s="183">
        <v>0</v>
      </c>
      <c r="L102" s="182"/>
      <c r="M102" s="182"/>
      <c r="N102" s="183">
        <v>0</v>
      </c>
      <c r="O102" s="182"/>
      <c r="P102" s="182"/>
      <c r="Q102" s="183">
        <v>3100</v>
      </c>
      <c r="R102" s="182"/>
    </row>
    <row r="103" spans="1:18" x14ac:dyDescent="0.2">
      <c r="A103" s="101" t="s">
        <v>132</v>
      </c>
      <c r="B103" s="181" t="s">
        <v>131</v>
      </c>
      <c r="C103" s="182"/>
      <c r="D103" s="182"/>
      <c r="E103" s="182"/>
      <c r="F103" s="182"/>
      <c r="G103" s="182"/>
      <c r="H103" s="182"/>
      <c r="I103" s="183">
        <v>3100</v>
      </c>
      <c r="J103" s="182"/>
      <c r="K103" s="183">
        <v>0</v>
      </c>
      <c r="L103" s="182"/>
      <c r="M103" s="182"/>
      <c r="N103" s="183">
        <v>0</v>
      </c>
      <c r="O103" s="182"/>
      <c r="P103" s="182"/>
      <c r="Q103" s="183">
        <v>3100</v>
      </c>
      <c r="R103" s="182"/>
    </row>
    <row r="104" spans="1:18" x14ac:dyDescent="0.2">
      <c r="A104" s="101" t="s">
        <v>130</v>
      </c>
      <c r="B104" s="181" t="s">
        <v>129</v>
      </c>
      <c r="C104" s="182"/>
      <c r="D104" s="182"/>
      <c r="E104" s="182"/>
      <c r="F104" s="182"/>
      <c r="G104" s="182"/>
      <c r="H104" s="182"/>
      <c r="I104" s="183">
        <v>3100</v>
      </c>
      <c r="J104" s="182"/>
      <c r="K104" s="183">
        <v>0</v>
      </c>
      <c r="L104" s="182"/>
      <c r="M104" s="182"/>
      <c r="N104" s="183">
        <v>0</v>
      </c>
      <c r="O104" s="182"/>
      <c r="P104" s="182"/>
      <c r="Q104" s="183">
        <v>3100</v>
      </c>
      <c r="R104" s="182"/>
    </row>
    <row r="105" spans="1:18" x14ac:dyDescent="0.2">
      <c r="A105" s="101" t="s">
        <v>93</v>
      </c>
      <c r="B105" s="181" t="s">
        <v>31</v>
      </c>
      <c r="C105" s="182"/>
      <c r="D105" s="182"/>
      <c r="E105" s="182"/>
      <c r="F105" s="182"/>
      <c r="G105" s="182"/>
      <c r="H105" s="182"/>
      <c r="I105" s="183">
        <v>3100</v>
      </c>
      <c r="J105" s="182"/>
      <c r="K105" s="183">
        <v>0</v>
      </c>
      <c r="L105" s="182"/>
      <c r="M105" s="182"/>
      <c r="N105" s="183">
        <v>0</v>
      </c>
      <c r="O105" s="182"/>
      <c r="P105" s="182"/>
      <c r="Q105" s="183">
        <v>3100</v>
      </c>
      <c r="R105" s="182"/>
    </row>
    <row r="106" spans="1:18" x14ac:dyDescent="0.2">
      <c r="A106" s="100" t="s">
        <v>147</v>
      </c>
      <c r="B106" s="184" t="s">
        <v>108</v>
      </c>
      <c r="C106" s="185"/>
      <c r="D106" s="185"/>
      <c r="E106" s="185"/>
      <c r="F106" s="185"/>
      <c r="G106" s="185"/>
      <c r="H106" s="185"/>
      <c r="I106" s="186">
        <v>476</v>
      </c>
      <c r="J106" s="185"/>
      <c r="K106" s="186">
        <v>0</v>
      </c>
      <c r="L106" s="185"/>
      <c r="M106" s="185"/>
      <c r="N106" s="186">
        <v>0</v>
      </c>
      <c r="O106" s="185"/>
      <c r="P106" s="185"/>
      <c r="Q106" s="186">
        <v>476</v>
      </c>
      <c r="R106" s="185"/>
    </row>
    <row r="107" spans="1:18" x14ac:dyDescent="0.2">
      <c r="A107" s="101" t="s">
        <v>101</v>
      </c>
      <c r="B107" s="181" t="s">
        <v>100</v>
      </c>
      <c r="C107" s="182"/>
      <c r="D107" s="182"/>
      <c r="E107" s="182"/>
      <c r="F107" s="182"/>
      <c r="G107" s="182"/>
      <c r="H107" s="182"/>
      <c r="I107" s="183">
        <v>476</v>
      </c>
      <c r="J107" s="182"/>
      <c r="K107" s="183">
        <v>0</v>
      </c>
      <c r="L107" s="182"/>
      <c r="M107" s="182"/>
      <c r="N107" s="183">
        <v>0</v>
      </c>
      <c r="O107" s="182"/>
      <c r="P107" s="182"/>
      <c r="Q107" s="183">
        <v>476</v>
      </c>
      <c r="R107" s="182"/>
    </row>
    <row r="108" spans="1:18" x14ac:dyDescent="0.2">
      <c r="A108" s="101" t="s">
        <v>132</v>
      </c>
      <c r="B108" s="181" t="s">
        <v>131</v>
      </c>
      <c r="C108" s="182"/>
      <c r="D108" s="182"/>
      <c r="E108" s="182"/>
      <c r="F108" s="182"/>
      <c r="G108" s="182"/>
      <c r="H108" s="182"/>
      <c r="I108" s="183">
        <v>476</v>
      </c>
      <c r="J108" s="182"/>
      <c r="K108" s="183">
        <v>0</v>
      </c>
      <c r="L108" s="182"/>
      <c r="M108" s="182"/>
      <c r="N108" s="183">
        <v>0</v>
      </c>
      <c r="O108" s="182"/>
      <c r="P108" s="182"/>
      <c r="Q108" s="183">
        <v>476</v>
      </c>
      <c r="R108" s="182"/>
    </row>
    <row r="109" spans="1:18" x14ac:dyDescent="0.2">
      <c r="A109" s="101" t="s">
        <v>130</v>
      </c>
      <c r="B109" s="181" t="s">
        <v>129</v>
      </c>
      <c r="C109" s="182"/>
      <c r="D109" s="182"/>
      <c r="E109" s="182"/>
      <c r="F109" s="182"/>
      <c r="G109" s="182"/>
      <c r="H109" s="182"/>
      <c r="I109" s="183">
        <v>476</v>
      </c>
      <c r="J109" s="182"/>
      <c r="K109" s="183">
        <v>0</v>
      </c>
      <c r="L109" s="182"/>
      <c r="M109" s="182"/>
      <c r="N109" s="183">
        <v>0</v>
      </c>
      <c r="O109" s="182"/>
      <c r="P109" s="182"/>
      <c r="Q109" s="183">
        <v>476</v>
      </c>
      <c r="R109" s="182"/>
    </row>
    <row r="110" spans="1:18" x14ac:dyDescent="0.2">
      <c r="A110" s="101" t="s">
        <v>93</v>
      </c>
      <c r="B110" s="181" t="s">
        <v>31</v>
      </c>
      <c r="C110" s="182"/>
      <c r="D110" s="182"/>
      <c r="E110" s="182"/>
      <c r="F110" s="182"/>
      <c r="G110" s="182"/>
      <c r="H110" s="182"/>
      <c r="I110" s="183">
        <v>476</v>
      </c>
      <c r="J110" s="182"/>
      <c r="K110" s="183">
        <v>0</v>
      </c>
      <c r="L110" s="182"/>
      <c r="M110" s="182"/>
      <c r="N110" s="183">
        <v>0</v>
      </c>
      <c r="O110" s="182"/>
      <c r="P110" s="182"/>
      <c r="Q110" s="183">
        <v>476</v>
      </c>
      <c r="R110" s="182"/>
    </row>
    <row r="111" spans="1:18" x14ac:dyDescent="0.2">
      <c r="A111" s="100" t="s">
        <v>146</v>
      </c>
      <c r="B111" s="184" t="s">
        <v>84</v>
      </c>
      <c r="C111" s="185"/>
      <c r="D111" s="185"/>
      <c r="E111" s="185"/>
      <c r="F111" s="185"/>
      <c r="G111" s="185"/>
      <c r="H111" s="185"/>
      <c r="I111" s="186">
        <v>0</v>
      </c>
      <c r="J111" s="185"/>
      <c r="K111" s="186">
        <v>26050</v>
      </c>
      <c r="L111" s="185"/>
      <c r="M111" s="185"/>
      <c r="N111" s="186">
        <v>100</v>
      </c>
      <c r="O111" s="185"/>
      <c r="P111" s="185"/>
      <c r="Q111" s="186">
        <v>26050</v>
      </c>
      <c r="R111" s="185"/>
    </row>
    <row r="112" spans="1:18" x14ac:dyDescent="0.2">
      <c r="A112" s="101" t="s">
        <v>101</v>
      </c>
      <c r="B112" s="181" t="s">
        <v>100</v>
      </c>
      <c r="C112" s="182"/>
      <c r="D112" s="182"/>
      <c r="E112" s="182"/>
      <c r="F112" s="182"/>
      <c r="G112" s="182"/>
      <c r="H112" s="182"/>
      <c r="I112" s="183">
        <v>0</v>
      </c>
      <c r="J112" s="182"/>
      <c r="K112" s="183">
        <v>26050</v>
      </c>
      <c r="L112" s="182"/>
      <c r="M112" s="182"/>
      <c r="N112" s="183">
        <v>100</v>
      </c>
      <c r="O112" s="182"/>
      <c r="P112" s="182"/>
      <c r="Q112" s="183">
        <v>26050</v>
      </c>
      <c r="R112" s="182"/>
    </row>
    <row r="113" spans="1:18" x14ac:dyDescent="0.2">
      <c r="A113" s="101" t="s">
        <v>132</v>
      </c>
      <c r="B113" s="181" t="s">
        <v>131</v>
      </c>
      <c r="C113" s="182"/>
      <c r="D113" s="182"/>
      <c r="E113" s="182"/>
      <c r="F113" s="182"/>
      <c r="G113" s="182"/>
      <c r="H113" s="182"/>
      <c r="I113" s="183">
        <v>0</v>
      </c>
      <c r="J113" s="182"/>
      <c r="K113" s="183">
        <v>26050</v>
      </c>
      <c r="L113" s="182"/>
      <c r="M113" s="182"/>
      <c r="N113" s="183">
        <v>100</v>
      </c>
      <c r="O113" s="182"/>
      <c r="P113" s="182"/>
      <c r="Q113" s="183">
        <v>26050</v>
      </c>
      <c r="R113" s="182"/>
    </row>
    <row r="114" spans="1:18" x14ac:dyDescent="0.2">
      <c r="A114" s="101" t="s">
        <v>130</v>
      </c>
      <c r="B114" s="181" t="s">
        <v>129</v>
      </c>
      <c r="C114" s="182"/>
      <c r="D114" s="182"/>
      <c r="E114" s="182"/>
      <c r="F114" s="182"/>
      <c r="G114" s="182"/>
      <c r="H114" s="182"/>
      <c r="I114" s="183">
        <v>0</v>
      </c>
      <c r="J114" s="182"/>
      <c r="K114" s="183">
        <v>26050</v>
      </c>
      <c r="L114" s="182"/>
      <c r="M114" s="182"/>
      <c r="N114" s="183">
        <v>100</v>
      </c>
      <c r="O114" s="182"/>
      <c r="P114" s="182"/>
      <c r="Q114" s="183">
        <v>26050</v>
      </c>
      <c r="R114" s="182"/>
    </row>
    <row r="115" spans="1:18" x14ac:dyDescent="0.2">
      <c r="A115" s="101" t="s">
        <v>93</v>
      </c>
      <c r="B115" s="181" t="s">
        <v>31</v>
      </c>
      <c r="C115" s="182"/>
      <c r="D115" s="182"/>
      <c r="E115" s="182"/>
      <c r="F115" s="182"/>
      <c r="G115" s="182"/>
      <c r="H115" s="182"/>
      <c r="I115" s="183">
        <v>0</v>
      </c>
      <c r="J115" s="182"/>
      <c r="K115" s="183">
        <v>26050</v>
      </c>
      <c r="L115" s="182"/>
      <c r="M115" s="182"/>
      <c r="N115" s="183">
        <v>100</v>
      </c>
      <c r="O115" s="182"/>
      <c r="P115" s="182"/>
      <c r="Q115" s="183">
        <v>26050</v>
      </c>
      <c r="R115" s="182"/>
    </row>
    <row r="116" spans="1:18" x14ac:dyDescent="0.2">
      <c r="A116" s="100" t="s">
        <v>145</v>
      </c>
      <c r="B116" s="184" t="s">
        <v>144</v>
      </c>
      <c r="C116" s="185"/>
      <c r="D116" s="185"/>
      <c r="E116" s="185"/>
      <c r="F116" s="185"/>
      <c r="G116" s="185"/>
      <c r="H116" s="185"/>
      <c r="I116" s="186">
        <v>0</v>
      </c>
      <c r="J116" s="185"/>
      <c r="K116" s="186">
        <v>0</v>
      </c>
      <c r="L116" s="185"/>
      <c r="M116" s="185"/>
      <c r="N116" s="186">
        <v>0</v>
      </c>
      <c r="O116" s="185"/>
      <c r="P116" s="185"/>
      <c r="Q116" s="186">
        <v>0</v>
      </c>
      <c r="R116" s="185"/>
    </row>
    <row r="117" spans="1:18" x14ac:dyDescent="0.2">
      <c r="A117" s="101" t="s">
        <v>101</v>
      </c>
      <c r="B117" s="181" t="s">
        <v>100</v>
      </c>
      <c r="C117" s="182"/>
      <c r="D117" s="182"/>
      <c r="E117" s="182"/>
      <c r="F117" s="182"/>
      <c r="G117" s="182"/>
      <c r="H117" s="182"/>
      <c r="I117" s="183">
        <v>0</v>
      </c>
      <c r="J117" s="182"/>
      <c r="K117" s="183">
        <v>0</v>
      </c>
      <c r="L117" s="182"/>
      <c r="M117" s="182"/>
      <c r="N117" s="183">
        <v>0</v>
      </c>
      <c r="O117" s="182"/>
      <c r="P117" s="182"/>
      <c r="Q117" s="183">
        <v>0</v>
      </c>
      <c r="R117" s="182"/>
    </row>
    <row r="118" spans="1:18" x14ac:dyDescent="0.2">
      <c r="A118" s="101" t="s">
        <v>132</v>
      </c>
      <c r="B118" s="181" t="s">
        <v>131</v>
      </c>
      <c r="C118" s="182"/>
      <c r="D118" s="182"/>
      <c r="E118" s="182"/>
      <c r="F118" s="182"/>
      <c r="G118" s="182"/>
      <c r="H118" s="182"/>
      <c r="I118" s="183">
        <v>0</v>
      </c>
      <c r="J118" s="182"/>
      <c r="K118" s="183">
        <v>0</v>
      </c>
      <c r="L118" s="182"/>
      <c r="M118" s="182"/>
      <c r="N118" s="183">
        <v>0</v>
      </c>
      <c r="O118" s="182"/>
      <c r="P118" s="182"/>
      <c r="Q118" s="183">
        <v>0</v>
      </c>
      <c r="R118" s="182"/>
    </row>
    <row r="119" spans="1:18" x14ac:dyDescent="0.2">
      <c r="A119" s="101" t="s">
        <v>130</v>
      </c>
      <c r="B119" s="181" t="s">
        <v>129</v>
      </c>
      <c r="C119" s="182"/>
      <c r="D119" s="182"/>
      <c r="E119" s="182"/>
      <c r="F119" s="182"/>
      <c r="G119" s="182"/>
      <c r="H119" s="182"/>
      <c r="I119" s="183">
        <v>0</v>
      </c>
      <c r="J119" s="182"/>
      <c r="K119" s="183">
        <v>0</v>
      </c>
      <c r="L119" s="182"/>
      <c r="M119" s="182"/>
      <c r="N119" s="183">
        <v>0</v>
      </c>
      <c r="O119" s="182"/>
      <c r="P119" s="182"/>
      <c r="Q119" s="183">
        <v>0</v>
      </c>
      <c r="R119" s="182"/>
    </row>
    <row r="120" spans="1:18" x14ac:dyDescent="0.2">
      <c r="A120" s="101" t="s">
        <v>93</v>
      </c>
      <c r="B120" s="181" t="s">
        <v>31</v>
      </c>
      <c r="C120" s="182"/>
      <c r="D120" s="182"/>
      <c r="E120" s="182"/>
      <c r="F120" s="182"/>
      <c r="G120" s="182"/>
      <c r="H120" s="182"/>
      <c r="I120" s="183">
        <v>0</v>
      </c>
      <c r="J120" s="182"/>
      <c r="K120" s="183">
        <v>0</v>
      </c>
      <c r="L120" s="182"/>
      <c r="M120" s="182"/>
      <c r="N120" s="183">
        <v>0</v>
      </c>
      <c r="O120" s="182"/>
      <c r="P120" s="182"/>
      <c r="Q120" s="183">
        <v>0</v>
      </c>
      <c r="R120" s="182"/>
    </row>
    <row r="121" spans="1:18" x14ac:dyDescent="0.2">
      <c r="A121" s="100" t="s">
        <v>143</v>
      </c>
      <c r="B121" s="184" t="s">
        <v>106</v>
      </c>
      <c r="C121" s="185"/>
      <c r="D121" s="185"/>
      <c r="E121" s="185"/>
      <c r="F121" s="185"/>
      <c r="G121" s="185"/>
      <c r="H121" s="185"/>
      <c r="I121" s="186">
        <v>0</v>
      </c>
      <c r="J121" s="185"/>
      <c r="K121" s="186">
        <v>0</v>
      </c>
      <c r="L121" s="185"/>
      <c r="M121" s="185"/>
      <c r="N121" s="186">
        <v>0</v>
      </c>
      <c r="O121" s="185"/>
      <c r="P121" s="185"/>
      <c r="Q121" s="186">
        <v>0</v>
      </c>
      <c r="R121" s="185"/>
    </row>
    <row r="122" spans="1:18" x14ac:dyDescent="0.2">
      <c r="A122" s="101" t="s">
        <v>101</v>
      </c>
      <c r="B122" s="181" t="s">
        <v>100</v>
      </c>
      <c r="C122" s="182"/>
      <c r="D122" s="182"/>
      <c r="E122" s="182"/>
      <c r="F122" s="182"/>
      <c r="G122" s="182"/>
      <c r="H122" s="182"/>
      <c r="I122" s="183">
        <v>0</v>
      </c>
      <c r="J122" s="182"/>
      <c r="K122" s="183">
        <v>0</v>
      </c>
      <c r="L122" s="182"/>
      <c r="M122" s="182"/>
      <c r="N122" s="183">
        <v>0</v>
      </c>
      <c r="O122" s="182"/>
      <c r="P122" s="182"/>
      <c r="Q122" s="183">
        <v>0</v>
      </c>
      <c r="R122" s="182"/>
    </row>
    <row r="123" spans="1:18" x14ac:dyDescent="0.2">
      <c r="A123" s="101" t="s">
        <v>132</v>
      </c>
      <c r="B123" s="181" t="s">
        <v>131</v>
      </c>
      <c r="C123" s="182"/>
      <c r="D123" s="182"/>
      <c r="E123" s="182"/>
      <c r="F123" s="182"/>
      <c r="G123" s="182"/>
      <c r="H123" s="182"/>
      <c r="I123" s="183">
        <v>0</v>
      </c>
      <c r="J123" s="182"/>
      <c r="K123" s="183">
        <v>0</v>
      </c>
      <c r="L123" s="182"/>
      <c r="M123" s="182"/>
      <c r="N123" s="183">
        <v>0</v>
      </c>
      <c r="O123" s="182"/>
      <c r="P123" s="182"/>
      <c r="Q123" s="183">
        <v>0</v>
      </c>
      <c r="R123" s="182"/>
    </row>
    <row r="124" spans="1:18" x14ac:dyDescent="0.2">
      <c r="A124" s="101" t="s">
        <v>130</v>
      </c>
      <c r="B124" s="181" t="s">
        <v>129</v>
      </c>
      <c r="C124" s="182"/>
      <c r="D124" s="182"/>
      <c r="E124" s="182"/>
      <c r="F124" s="182"/>
      <c r="G124" s="182"/>
      <c r="H124" s="182"/>
      <c r="I124" s="183">
        <v>0</v>
      </c>
      <c r="J124" s="182"/>
      <c r="K124" s="183">
        <v>0</v>
      </c>
      <c r="L124" s="182"/>
      <c r="M124" s="182"/>
      <c r="N124" s="183">
        <v>0</v>
      </c>
      <c r="O124" s="182"/>
      <c r="P124" s="182"/>
      <c r="Q124" s="183">
        <v>0</v>
      </c>
      <c r="R124" s="182"/>
    </row>
    <row r="125" spans="1:18" x14ac:dyDescent="0.2">
      <c r="A125" s="101" t="s">
        <v>94</v>
      </c>
      <c r="B125" s="181" t="s">
        <v>29</v>
      </c>
      <c r="C125" s="182"/>
      <c r="D125" s="182"/>
      <c r="E125" s="182"/>
      <c r="F125" s="182"/>
      <c r="G125" s="182"/>
      <c r="H125" s="182"/>
      <c r="I125" s="183">
        <v>0</v>
      </c>
      <c r="J125" s="182"/>
      <c r="K125" s="183">
        <v>0</v>
      </c>
      <c r="L125" s="182"/>
      <c r="M125" s="182"/>
      <c r="N125" s="183">
        <v>0</v>
      </c>
      <c r="O125" s="182"/>
      <c r="P125" s="182"/>
      <c r="Q125" s="183">
        <v>0</v>
      </c>
      <c r="R125" s="182"/>
    </row>
    <row r="126" spans="1:18" x14ac:dyDescent="0.2">
      <c r="A126" s="101" t="s">
        <v>93</v>
      </c>
      <c r="B126" s="181" t="s">
        <v>31</v>
      </c>
      <c r="C126" s="182"/>
      <c r="D126" s="182"/>
      <c r="E126" s="182"/>
      <c r="F126" s="182"/>
      <c r="G126" s="182"/>
      <c r="H126" s="182"/>
      <c r="I126" s="183">
        <v>0</v>
      </c>
      <c r="J126" s="182"/>
      <c r="K126" s="183">
        <v>0</v>
      </c>
      <c r="L126" s="182"/>
      <c r="M126" s="182"/>
      <c r="N126" s="183">
        <v>0</v>
      </c>
      <c r="O126" s="182"/>
      <c r="P126" s="182"/>
      <c r="Q126" s="183">
        <v>0</v>
      </c>
      <c r="R126" s="182"/>
    </row>
    <row r="127" spans="1:18" x14ac:dyDescent="0.2">
      <c r="A127" s="100" t="s">
        <v>142</v>
      </c>
      <c r="B127" s="184" t="s">
        <v>82</v>
      </c>
      <c r="C127" s="185"/>
      <c r="D127" s="185"/>
      <c r="E127" s="185"/>
      <c r="F127" s="185"/>
      <c r="G127" s="185"/>
      <c r="H127" s="185"/>
      <c r="I127" s="186">
        <v>2100</v>
      </c>
      <c r="J127" s="185"/>
      <c r="K127" s="186">
        <v>0</v>
      </c>
      <c r="L127" s="185"/>
      <c r="M127" s="185"/>
      <c r="N127" s="186">
        <v>0</v>
      </c>
      <c r="O127" s="185"/>
      <c r="P127" s="185"/>
      <c r="Q127" s="186">
        <v>2100</v>
      </c>
      <c r="R127" s="185"/>
    </row>
    <row r="128" spans="1:18" x14ac:dyDescent="0.2">
      <c r="A128" s="101" t="s">
        <v>101</v>
      </c>
      <c r="B128" s="181" t="s">
        <v>100</v>
      </c>
      <c r="C128" s="182"/>
      <c r="D128" s="182"/>
      <c r="E128" s="182"/>
      <c r="F128" s="182"/>
      <c r="G128" s="182"/>
      <c r="H128" s="182"/>
      <c r="I128" s="183">
        <v>760</v>
      </c>
      <c r="J128" s="182"/>
      <c r="K128" s="183">
        <v>0</v>
      </c>
      <c r="L128" s="182"/>
      <c r="M128" s="182"/>
      <c r="N128" s="183">
        <v>0</v>
      </c>
      <c r="O128" s="182"/>
      <c r="P128" s="182"/>
      <c r="Q128" s="183">
        <v>760</v>
      </c>
      <c r="R128" s="182"/>
    </row>
    <row r="129" spans="1:18" x14ac:dyDescent="0.2">
      <c r="A129" s="101" t="s">
        <v>132</v>
      </c>
      <c r="B129" s="181" t="s">
        <v>131</v>
      </c>
      <c r="C129" s="182"/>
      <c r="D129" s="182"/>
      <c r="E129" s="182"/>
      <c r="F129" s="182"/>
      <c r="G129" s="182"/>
      <c r="H129" s="182"/>
      <c r="I129" s="183">
        <v>760</v>
      </c>
      <c r="J129" s="182"/>
      <c r="K129" s="183">
        <v>0</v>
      </c>
      <c r="L129" s="182"/>
      <c r="M129" s="182"/>
      <c r="N129" s="183">
        <v>0</v>
      </c>
      <c r="O129" s="182"/>
      <c r="P129" s="182"/>
      <c r="Q129" s="183">
        <v>760</v>
      </c>
      <c r="R129" s="182"/>
    </row>
    <row r="130" spans="1:18" x14ac:dyDescent="0.2">
      <c r="A130" s="101" t="s">
        <v>130</v>
      </c>
      <c r="B130" s="181" t="s">
        <v>129</v>
      </c>
      <c r="C130" s="182"/>
      <c r="D130" s="182"/>
      <c r="E130" s="182"/>
      <c r="F130" s="182"/>
      <c r="G130" s="182"/>
      <c r="H130" s="182"/>
      <c r="I130" s="183">
        <v>760</v>
      </c>
      <c r="J130" s="182"/>
      <c r="K130" s="183">
        <v>0</v>
      </c>
      <c r="L130" s="182"/>
      <c r="M130" s="182"/>
      <c r="N130" s="183">
        <v>0</v>
      </c>
      <c r="O130" s="182"/>
      <c r="P130" s="182"/>
      <c r="Q130" s="183">
        <v>760</v>
      </c>
      <c r="R130" s="182"/>
    </row>
    <row r="131" spans="1:18" x14ac:dyDescent="0.2">
      <c r="A131" s="101" t="s">
        <v>97</v>
      </c>
      <c r="B131" s="181" t="s">
        <v>49</v>
      </c>
      <c r="C131" s="182"/>
      <c r="D131" s="182"/>
      <c r="E131" s="182"/>
      <c r="F131" s="182"/>
      <c r="G131" s="182"/>
      <c r="H131" s="182"/>
      <c r="I131" s="183">
        <v>760</v>
      </c>
      <c r="J131" s="182"/>
      <c r="K131" s="183">
        <v>0</v>
      </c>
      <c r="L131" s="182"/>
      <c r="M131" s="182"/>
      <c r="N131" s="183">
        <v>0</v>
      </c>
      <c r="O131" s="182"/>
      <c r="P131" s="182"/>
      <c r="Q131" s="183">
        <v>760</v>
      </c>
      <c r="R131" s="182"/>
    </row>
    <row r="132" spans="1:18" x14ac:dyDescent="0.2">
      <c r="A132" s="101" t="s">
        <v>133</v>
      </c>
      <c r="B132" s="181" t="s">
        <v>95</v>
      </c>
      <c r="C132" s="182"/>
      <c r="D132" s="182"/>
      <c r="E132" s="182"/>
      <c r="F132" s="182"/>
      <c r="G132" s="182"/>
      <c r="H132" s="182"/>
      <c r="I132" s="183">
        <v>740</v>
      </c>
      <c r="J132" s="182"/>
      <c r="K132" s="183">
        <v>0</v>
      </c>
      <c r="L132" s="182"/>
      <c r="M132" s="182"/>
      <c r="N132" s="183">
        <v>0</v>
      </c>
      <c r="O132" s="182"/>
      <c r="P132" s="182"/>
      <c r="Q132" s="183">
        <v>740</v>
      </c>
      <c r="R132" s="182"/>
    </row>
    <row r="133" spans="1:18" x14ac:dyDescent="0.2">
      <c r="A133" s="101" t="s">
        <v>132</v>
      </c>
      <c r="B133" s="181" t="s">
        <v>131</v>
      </c>
      <c r="C133" s="182"/>
      <c r="D133" s="182"/>
      <c r="E133" s="182"/>
      <c r="F133" s="182"/>
      <c r="G133" s="182"/>
      <c r="H133" s="182"/>
      <c r="I133" s="183">
        <v>740</v>
      </c>
      <c r="J133" s="182"/>
      <c r="K133" s="183">
        <v>0</v>
      </c>
      <c r="L133" s="182"/>
      <c r="M133" s="182"/>
      <c r="N133" s="183">
        <v>0</v>
      </c>
      <c r="O133" s="182"/>
      <c r="P133" s="182"/>
      <c r="Q133" s="183">
        <v>740</v>
      </c>
      <c r="R133" s="182"/>
    </row>
    <row r="134" spans="1:18" x14ac:dyDescent="0.2">
      <c r="A134" s="101" t="s">
        <v>130</v>
      </c>
      <c r="B134" s="181" t="s">
        <v>129</v>
      </c>
      <c r="C134" s="182"/>
      <c r="D134" s="182"/>
      <c r="E134" s="182"/>
      <c r="F134" s="182"/>
      <c r="G134" s="182"/>
      <c r="H134" s="182"/>
      <c r="I134" s="183">
        <v>740</v>
      </c>
      <c r="J134" s="182"/>
      <c r="K134" s="183">
        <v>0</v>
      </c>
      <c r="L134" s="182"/>
      <c r="M134" s="182"/>
      <c r="N134" s="183">
        <v>0</v>
      </c>
      <c r="O134" s="182"/>
      <c r="P134" s="182"/>
      <c r="Q134" s="183">
        <v>740</v>
      </c>
      <c r="R134" s="182"/>
    </row>
    <row r="135" spans="1:18" x14ac:dyDescent="0.2">
      <c r="A135" s="101" t="s">
        <v>97</v>
      </c>
      <c r="B135" s="181" t="s">
        <v>49</v>
      </c>
      <c r="C135" s="182"/>
      <c r="D135" s="182"/>
      <c r="E135" s="182"/>
      <c r="F135" s="182"/>
      <c r="G135" s="182"/>
      <c r="H135" s="182"/>
      <c r="I135" s="183">
        <v>740</v>
      </c>
      <c r="J135" s="182"/>
      <c r="K135" s="183">
        <v>0</v>
      </c>
      <c r="L135" s="182"/>
      <c r="M135" s="182"/>
      <c r="N135" s="183">
        <v>0</v>
      </c>
      <c r="O135" s="182"/>
      <c r="P135" s="182"/>
      <c r="Q135" s="183">
        <v>740</v>
      </c>
      <c r="R135" s="182"/>
    </row>
    <row r="136" spans="1:18" x14ac:dyDescent="0.2">
      <c r="A136" s="101" t="s">
        <v>99</v>
      </c>
      <c r="B136" s="181" t="s">
        <v>98</v>
      </c>
      <c r="C136" s="182"/>
      <c r="D136" s="182"/>
      <c r="E136" s="182"/>
      <c r="F136" s="182"/>
      <c r="G136" s="182"/>
      <c r="H136" s="182"/>
      <c r="I136" s="183">
        <v>600</v>
      </c>
      <c r="J136" s="182"/>
      <c r="K136" s="183">
        <v>0</v>
      </c>
      <c r="L136" s="182"/>
      <c r="M136" s="182"/>
      <c r="N136" s="183">
        <v>0</v>
      </c>
      <c r="O136" s="182"/>
      <c r="P136" s="182"/>
      <c r="Q136" s="183">
        <v>600</v>
      </c>
      <c r="R136" s="182"/>
    </row>
    <row r="137" spans="1:18" x14ac:dyDescent="0.2">
      <c r="A137" s="101" t="s">
        <v>132</v>
      </c>
      <c r="B137" s="181" t="s">
        <v>131</v>
      </c>
      <c r="C137" s="182"/>
      <c r="D137" s="182"/>
      <c r="E137" s="182"/>
      <c r="F137" s="182"/>
      <c r="G137" s="182"/>
      <c r="H137" s="182"/>
      <c r="I137" s="183">
        <v>600</v>
      </c>
      <c r="J137" s="182"/>
      <c r="K137" s="183">
        <v>0</v>
      </c>
      <c r="L137" s="182"/>
      <c r="M137" s="182"/>
      <c r="N137" s="183">
        <v>0</v>
      </c>
      <c r="O137" s="182"/>
      <c r="P137" s="182"/>
      <c r="Q137" s="183">
        <v>600</v>
      </c>
      <c r="R137" s="182"/>
    </row>
    <row r="138" spans="1:18" x14ac:dyDescent="0.2">
      <c r="A138" s="101" t="s">
        <v>130</v>
      </c>
      <c r="B138" s="181" t="s">
        <v>129</v>
      </c>
      <c r="C138" s="182"/>
      <c r="D138" s="182"/>
      <c r="E138" s="182"/>
      <c r="F138" s="182"/>
      <c r="G138" s="182"/>
      <c r="H138" s="182"/>
      <c r="I138" s="183">
        <v>600</v>
      </c>
      <c r="J138" s="182"/>
      <c r="K138" s="183">
        <v>0</v>
      </c>
      <c r="L138" s="182"/>
      <c r="M138" s="182"/>
      <c r="N138" s="183">
        <v>0</v>
      </c>
      <c r="O138" s="182"/>
      <c r="P138" s="182"/>
      <c r="Q138" s="183">
        <v>600</v>
      </c>
      <c r="R138" s="182"/>
    </row>
    <row r="139" spans="1:18" x14ac:dyDescent="0.2">
      <c r="A139" s="101" t="s">
        <v>97</v>
      </c>
      <c r="B139" s="181" t="s">
        <v>49</v>
      </c>
      <c r="C139" s="182"/>
      <c r="D139" s="182"/>
      <c r="E139" s="182"/>
      <c r="F139" s="182"/>
      <c r="G139" s="182"/>
      <c r="H139" s="182"/>
      <c r="I139" s="183">
        <v>600</v>
      </c>
      <c r="J139" s="182"/>
      <c r="K139" s="183">
        <v>0</v>
      </c>
      <c r="L139" s="182"/>
      <c r="M139" s="182"/>
      <c r="N139" s="183">
        <v>0</v>
      </c>
      <c r="O139" s="182"/>
      <c r="P139" s="182"/>
      <c r="Q139" s="183">
        <v>600</v>
      </c>
      <c r="R139" s="182"/>
    </row>
    <row r="140" spans="1:18" x14ac:dyDescent="0.2">
      <c r="A140" s="100" t="s">
        <v>141</v>
      </c>
      <c r="B140" s="184" t="s">
        <v>140</v>
      </c>
      <c r="C140" s="185"/>
      <c r="D140" s="185"/>
      <c r="E140" s="185"/>
      <c r="F140" s="185"/>
      <c r="G140" s="185"/>
      <c r="H140" s="185"/>
      <c r="I140" s="186">
        <v>20000</v>
      </c>
      <c r="J140" s="185"/>
      <c r="K140" s="186">
        <v>9000</v>
      </c>
      <c r="L140" s="185"/>
      <c r="M140" s="185"/>
      <c r="N140" s="186">
        <v>45</v>
      </c>
      <c r="O140" s="185"/>
      <c r="P140" s="185"/>
      <c r="Q140" s="186">
        <v>29000</v>
      </c>
      <c r="R140" s="185"/>
    </row>
    <row r="141" spans="1:18" x14ac:dyDescent="0.2">
      <c r="A141" s="101" t="s">
        <v>101</v>
      </c>
      <c r="B141" s="181" t="s">
        <v>100</v>
      </c>
      <c r="C141" s="182"/>
      <c r="D141" s="182"/>
      <c r="E141" s="182"/>
      <c r="F141" s="182"/>
      <c r="G141" s="182"/>
      <c r="H141" s="182"/>
      <c r="I141" s="183">
        <v>0</v>
      </c>
      <c r="J141" s="182"/>
      <c r="K141" s="183">
        <v>0</v>
      </c>
      <c r="L141" s="182"/>
      <c r="M141" s="182"/>
      <c r="N141" s="183">
        <v>0</v>
      </c>
      <c r="O141" s="182"/>
      <c r="P141" s="182"/>
      <c r="Q141" s="183">
        <v>0</v>
      </c>
      <c r="R141" s="182"/>
    </row>
    <row r="142" spans="1:18" x14ac:dyDescent="0.2">
      <c r="A142" s="101" t="s">
        <v>132</v>
      </c>
      <c r="B142" s="181" t="s">
        <v>131</v>
      </c>
      <c r="C142" s="182"/>
      <c r="D142" s="182"/>
      <c r="E142" s="182"/>
      <c r="F142" s="182"/>
      <c r="G142" s="182"/>
      <c r="H142" s="182"/>
      <c r="I142" s="183">
        <v>0</v>
      </c>
      <c r="J142" s="182"/>
      <c r="K142" s="183">
        <v>0</v>
      </c>
      <c r="L142" s="182"/>
      <c r="M142" s="182"/>
      <c r="N142" s="183">
        <v>0</v>
      </c>
      <c r="O142" s="182"/>
      <c r="P142" s="182"/>
      <c r="Q142" s="183">
        <v>0</v>
      </c>
      <c r="R142" s="182"/>
    </row>
    <row r="143" spans="1:18" x14ac:dyDescent="0.2">
      <c r="A143" s="101" t="s">
        <v>130</v>
      </c>
      <c r="B143" s="181" t="s">
        <v>129</v>
      </c>
      <c r="C143" s="182"/>
      <c r="D143" s="182"/>
      <c r="E143" s="182"/>
      <c r="F143" s="182"/>
      <c r="G143" s="182"/>
      <c r="H143" s="182"/>
      <c r="I143" s="183">
        <v>0</v>
      </c>
      <c r="J143" s="182"/>
      <c r="K143" s="183">
        <v>0</v>
      </c>
      <c r="L143" s="182"/>
      <c r="M143" s="182"/>
      <c r="N143" s="183">
        <v>0</v>
      </c>
      <c r="O143" s="182"/>
      <c r="P143" s="182"/>
      <c r="Q143" s="183">
        <v>0</v>
      </c>
      <c r="R143" s="182"/>
    </row>
    <row r="144" spans="1:18" x14ac:dyDescent="0.2">
      <c r="A144" s="101" t="s">
        <v>97</v>
      </c>
      <c r="B144" s="181" t="s">
        <v>49</v>
      </c>
      <c r="C144" s="182"/>
      <c r="D144" s="182"/>
      <c r="E144" s="182"/>
      <c r="F144" s="182"/>
      <c r="G144" s="182"/>
      <c r="H144" s="182"/>
      <c r="I144" s="183">
        <v>0</v>
      </c>
      <c r="J144" s="182"/>
      <c r="K144" s="183">
        <v>0</v>
      </c>
      <c r="L144" s="182"/>
      <c r="M144" s="182"/>
      <c r="N144" s="183">
        <v>0</v>
      </c>
      <c r="O144" s="182"/>
      <c r="P144" s="182"/>
      <c r="Q144" s="183">
        <v>0</v>
      </c>
      <c r="R144" s="182"/>
    </row>
    <row r="145" spans="1:18" x14ac:dyDescent="0.2">
      <c r="A145" s="101" t="s">
        <v>103</v>
      </c>
      <c r="B145" s="181" t="s">
        <v>102</v>
      </c>
      <c r="C145" s="182"/>
      <c r="D145" s="182"/>
      <c r="E145" s="182"/>
      <c r="F145" s="182"/>
      <c r="G145" s="182"/>
      <c r="H145" s="182"/>
      <c r="I145" s="183">
        <v>18000</v>
      </c>
      <c r="J145" s="182"/>
      <c r="K145" s="183">
        <v>0</v>
      </c>
      <c r="L145" s="182"/>
      <c r="M145" s="182"/>
      <c r="N145" s="183">
        <v>0</v>
      </c>
      <c r="O145" s="182"/>
      <c r="P145" s="182"/>
      <c r="Q145" s="183">
        <v>18000</v>
      </c>
      <c r="R145" s="182"/>
    </row>
    <row r="146" spans="1:18" x14ac:dyDescent="0.2">
      <c r="A146" s="101" t="s">
        <v>132</v>
      </c>
      <c r="B146" s="181" t="s">
        <v>131</v>
      </c>
      <c r="C146" s="182"/>
      <c r="D146" s="182"/>
      <c r="E146" s="182"/>
      <c r="F146" s="182"/>
      <c r="G146" s="182"/>
      <c r="H146" s="182"/>
      <c r="I146" s="183">
        <v>18000</v>
      </c>
      <c r="J146" s="182"/>
      <c r="K146" s="183">
        <v>0</v>
      </c>
      <c r="L146" s="182"/>
      <c r="M146" s="182"/>
      <c r="N146" s="183">
        <v>0</v>
      </c>
      <c r="O146" s="182"/>
      <c r="P146" s="182"/>
      <c r="Q146" s="183">
        <v>18000</v>
      </c>
      <c r="R146" s="182"/>
    </row>
    <row r="147" spans="1:18" x14ac:dyDescent="0.2">
      <c r="A147" s="101" t="s">
        <v>130</v>
      </c>
      <c r="B147" s="181" t="s">
        <v>129</v>
      </c>
      <c r="C147" s="182"/>
      <c r="D147" s="182"/>
      <c r="E147" s="182"/>
      <c r="F147" s="182"/>
      <c r="G147" s="182"/>
      <c r="H147" s="182"/>
      <c r="I147" s="183">
        <v>18000</v>
      </c>
      <c r="J147" s="182"/>
      <c r="K147" s="183">
        <v>0</v>
      </c>
      <c r="L147" s="182"/>
      <c r="M147" s="182"/>
      <c r="N147" s="183">
        <v>0</v>
      </c>
      <c r="O147" s="182"/>
      <c r="P147" s="182"/>
      <c r="Q147" s="183">
        <v>18000</v>
      </c>
      <c r="R147" s="182"/>
    </row>
    <row r="148" spans="1:18" x14ac:dyDescent="0.2">
      <c r="A148" s="101" t="s">
        <v>97</v>
      </c>
      <c r="B148" s="181" t="s">
        <v>49</v>
      </c>
      <c r="C148" s="182"/>
      <c r="D148" s="182"/>
      <c r="E148" s="182"/>
      <c r="F148" s="182"/>
      <c r="G148" s="182"/>
      <c r="H148" s="182"/>
      <c r="I148" s="183">
        <v>18000</v>
      </c>
      <c r="J148" s="182"/>
      <c r="K148" s="183">
        <v>0</v>
      </c>
      <c r="L148" s="182"/>
      <c r="M148" s="182"/>
      <c r="N148" s="183">
        <v>0</v>
      </c>
      <c r="O148" s="182"/>
      <c r="P148" s="182"/>
      <c r="Q148" s="183">
        <v>18000</v>
      </c>
      <c r="R148" s="182"/>
    </row>
    <row r="149" spans="1:18" x14ac:dyDescent="0.2">
      <c r="A149" s="101" t="s">
        <v>133</v>
      </c>
      <c r="B149" s="181" t="s">
        <v>95</v>
      </c>
      <c r="C149" s="182"/>
      <c r="D149" s="182"/>
      <c r="E149" s="182"/>
      <c r="F149" s="182"/>
      <c r="G149" s="182"/>
      <c r="H149" s="182"/>
      <c r="I149" s="183">
        <v>0</v>
      </c>
      <c r="J149" s="182"/>
      <c r="K149" s="183">
        <v>0</v>
      </c>
      <c r="L149" s="182"/>
      <c r="M149" s="182"/>
      <c r="N149" s="183">
        <v>0</v>
      </c>
      <c r="O149" s="182"/>
      <c r="P149" s="182"/>
      <c r="Q149" s="183">
        <v>0</v>
      </c>
      <c r="R149" s="182"/>
    </row>
    <row r="150" spans="1:18" x14ac:dyDescent="0.2">
      <c r="A150" s="101" t="s">
        <v>132</v>
      </c>
      <c r="B150" s="181" t="s">
        <v>131</v>
      </c>
      <c r="C150" s="182"/>
      <c r="D150" s="182"/>
      <c r="E150" s="182"/>
      <c r="F150" s="182"/>
      <c r="G150" s="182"/>
      <c r="H150" s="182"/>
      <c r="I150" s="183">
        <v>0</v>
      </c>
      <c r="J150" s="182"/>
      <c r="K150" s="183">
        <v>0</v>
      </c>
      <c r="L150" s="182"/>
      <c r="M150" s="182"/>
      <c r="N150" s="183">
        <v>0</v>
      </c>
      <c r="O150" s="182"/>
      <c r="P150" s="182"/>
      <c r="Q150" s="183">
        <v>0</v>
      </c>
      <c r="R150" s="182"/>
    </row>
    <row r="151" spans="1:18" x14ac:dyDescent="0.2">
      <c r="A151" s="101" t="s">
        <v>130</v>
      </c>
      <c r="B151" s="181" t="s">
        <v>129</v>
      </c>
      <c r="C151" s="182"/>
      <c r="D151" s="182"/>
      <c r="E151" s="182"/>
      <c r="F151" s="182"/>
      <c r="G151" s="182"/>
      <c r="H151" s="182"/>
      <c r="I151" s="183">
        <v>0</v>
      </c>
      <c r="J151" s="182"/>
      <c r="K151" s="183">
        <v>0</v>
      </c>
      <c r="L151" s="182"/>
      <c r="M151" s="182"/>
      <c r="N151" s="183">
        <v>0</v>
      </c>
      <c r="O151" s="182"/>
      <c r="P151" s="182"/>
      <c r="Q151" s="183">
        <v>0</v>
      </c>
      <c r="R151" s="182"/>
    </row>
    <row r="152" spans="1:18" x14ac:dyDescent="0.2">
      <c r="A152" s="101" t="s">
        <v>97</v>
      </c>
      <c r="B152" s="181" t="s">
        <v>49</v>
      </c>
      <c r="C152" s="182"/>
      <c r="D152" s="182"/>
      <c r="E152" s="182"/>
      <c r="F152" s="182"/>
      <c r="G152" s="182"/>
      <c r="H152" s="182"/>
      <c r="I152" s="183">
        <v>0</v>
      </c>
      <c r="J152" s="182"/>
      <c r="K152" s="183">
        <v>0</v>
      </c>
      <c r="L152" s="182"/>
      <c r="M152" s="182"/>
      <c r="N152" s="183">
        <v>0</v>
      </c>
      <c r="O152" s="182"/>
      <c r="P152" s="182"/>
      <c r="Q152" s="183">
        <v>0</v>
      </c>
      <c r="R152" s="182"/>
    </row>
    <row r="153" spans="1:18" x14ac:dyDescent="0.2">
      <c r="A153" s="101" t="s">
        <v>104</v>
      </c>
      <c r="B153" s="181" t="s">
        <v>139</v>
      </c>
      <c r="C153" s="182"/>
      <c r="D153" s="182"/>
      <c r="E153" s="182"/>
      <c r="F153" s="182"/>
      <c r="G153" s="182"/>
      <c r="H153" s="182"/>
      <c r="I153" s="183">
        <v>0</v>
      </c>
      <c r="J153" s="182"/>
      <c r="K153" s="183">
        <v>0</v>
      </c>
      <c r="L153" s="182"/>
      <c r="M153" s="182"/>
      <c r="N153" s="183">
        <v>0</v>
      </c>
      <c r="O153" s="182"/>
      <c r="P153" s="182"/>
      <c r="Q153" s="183">
        <v>0</v>
      </c>
      <c r="R153" s="182"/>
    </row>
    <row r="154" spans="1:18" x14ac:dyDescent="0.2">
      <c r="A154" s="101" t="s">
        <v>132</v>
      </c>
      <c r="B154" s="181" t="s">
        <v>131</v>
      </c>
      <c r="C154" s="182"/>
      <c r="D154" s="182"/>
      <c r="E154" s="182"/>
      <c r="F154" s="182"/>
      <c r="G154" s="182"/>
      <c r="H154" s="182"/>
      <c r="I154" s="183">
        <v>0</v>
      </c>
      <c r="J154" s="182"/>
      <c r="K154" s="183">
        <v>0</v>
      </c>
      <c r="L154" s="182"/>
      <c r="M154" s="182"/>
      <c r="N154" s="183">
        <v>0</v>
      </c>
      <c r="O154" s="182"/>
      <c r="P154" s="182"/>
      <c r="Q154" s="183">
        <v>0</v>
      </c>
      <c r="R154" s="182"/>
    </row>
    <row r="155" spans="1:18" x14ac:dyDescent="0.2">
      <c r="A155" s="101" t="s">
        <v>130</v>
      </c>
      <c r="B155" s="181" t="s">
        <v>129</v>
      </c>
      <c r="C155" s="182"/>
      <c r="D155" s="182"/>
      <c r="E155" s="182"/>
      <c r="F155" s="182"/>
      <c r="G155" s="182"/>
      <c r="H155" s="182"/>
      <c r="I155" s="183">
        <v>0</v>
      </c>
      <c r="J155" s="182"/>
      <c r="K155" s="183">
        <v>0</v>
      </c>
      <c r="L155" s="182"/>
      <c r="M155" s="182"/>
      <c r="N155" s="183">
        <v>0</v>
      </c>
      <c r="O155" s="182"/>
      <c r="P155" s="182"/>
      <c r="Q155" s="183">
        <v>0</v>
      </c>
      <c r="R155" s="182"/>
    </row>
    <row r="156" spans="1:18" x14ac:dyDescent="0.2">
      <c r="A156" s="101" t="s">
        <v>97</v>
      </c>
      <c r="B156" s="181" t="s">
        <v>49</v>
      </c>
      <c r="C156" s="182"/>
      <c r="D156" s="182"/>
      <c r="E156" s="182"/>
      <c r="F156" s="182"/>
      <c r="G156" s="182"/>
      <c r="H156" s="182"/>
      <c r="I156" s="183">
        <v>0</v>
      </c>
      <c r="J156" s="182"/>
      <c r="K156" s="183">
        <v>0</v>
      </c>
      <c r="L156" s="182"/>
      <c r="M156" s="182"/>
      <c r="N156" s="183">
        <v>0</v>
      </c>
      <c r="O156" s="182"/>
      <c r="P156" s="182"/>
      <c r="Q156" s="183">
        <v>0</v>
      </c>
      <c r="R156" s="182"/>
    </row>
    <row r="157" spans="1:18" x14ac:dyDescent="0.2">
      <c r="A157" s="101" t="s">
        <v>138</v>
      </c>
      <c r="B157" s="181" t="s">
        <v>137</v>
      </c>
      <c r="C157" s="182"/>
      <c r="D157" s="182"/>
      <c r="E157" s="182"/>
      <c r="F157" s="182"/>
      <c r="G157" s="182"/>
      <c r="H157" s="182"/>
      <c r="I157" s="183">
        <v>2000</v>
      </c>
      <c r="J157" s="182"/>
      <c r="K157" s="183">
        <v>9000</v>
      </c>
      <c r="L157" s="182"/>
      <c r="M157" s="182"/>
      <c r="N157" s="183">
        <v>450</v>
      </c>
      <c r="O157" s="182"/>
      <c r="P157" s="182"/>
      <c r="Q157" s="183">
        <v>11000</v>
      </c>
      <c r="R157" s="182"/>
    </row>
    <row r="158" spans="1:18" x14ac:dyDescent="0.2">
      <c r="A158" s="101" t="s">
        <v>132</v>
      </c>
      <c r="B158" s="181" t="s">
        <v>131</v>
      </c>
      <c r="C158" s="182"/>
      <c r="D158" s="182"/>
      <c r="E158" s="182"/>
      <c r="F158" s="182"/>
      <c r="G158" s="182"/>
      <c r="H158" s="182"/>
      <c r="I158" s="183">
        <v>2000</v>
      </c>
      <c r="J158" s="182"/>
      <c r="K158" s="183">
        <v>9000</v>
      </c>
      <c r="L158" s="182"/>
      <c r="M158" s="182"/>
      <c r="N158" s="183">
        <v>450</v>
      </c>
      <c r="O158" s="182"/>
      <c r="P158" s="182"/>
      <c r="Q158" s="183">
        <v>11000</v>
      </c>
      <c r="R158" s="182"/>
    </row>
    <row r="159" spans="1:18" x14ac:dyDescent="0.2">
      <c r="A159" s="101" t="s">
        <v>130</v>
      </c>
      <c r="B159" s="181" t="s">
        <v>129</v>
      </c>
      <c r="C159" s="182"/>
      <c r="D159" s="182"/>
      <c r="E159" s="182"/>
      <c r="F159" s="182"/>
      <c r="G159" s="182"/>
      <c r="H159" s="182"/>
      <c r="I159" s="183">
        <v>2000</v>
      </c>
      <c r="J159" s="182"/>
      <c r="K159" s="183">
        <v>9000</v>
      </c>
      <c r="L159" s="182"/>
      <c r="M159" s="182"/>
      <c r="N159" s="183">
        <v>450</v>
      </c>
      <c r="O159" s="182"/>
      <c r="P159" s="182"/>
      <c r="Q159" s="183">
        <v>11000</v>
      </c>
      <c r="R159" s="182"/>
    </row>
    <row r="160" spans="1:18" x14ac:dyDescent="0.2">
      <c r="A160" s="101" t="s">
        <v>97</v>
      </c>
      <c r="B160" s="181" t="s">
        <v>49</v>
      </c>
      <c r="C160" s="182"/>
      <c r="D160" s="182"/>
      <c r="E160" s="182"/>
      <c r="F160" s="182"/>
      <c r="G160" s="182"/>
      <c r="H160" s="182"/>
      <c r="I160" s="183">
        <v>2000</v>
      </c>
      <c r="J160" s="182"/>
      <c r="K160" s="183">
        <v>9000</v>
      </c>
      <c r="L160" s="182"/>
      <c r="M160" s="182"/>
      <c r="N160" s="183">
        <v>450</v>
      </c>
      <c r="O160" s="182"/>
      <c r="P160" s="182"/>
      <c r="Q160" s="183">
        <v>11000</v>
      </c>
      <c r="R160" s="182"/>
    </row>
    <row r="161" spans="1:18" x14ac:dyDescent="0.2">
      <c r="A161" s="100" t="s">
        <v>136</v>
      </c>
      <c r="B161" s="184" t="s">
        <v>83</v>
      </c>
      <c r="C161" s="185"/>
      <c r="D161" s="185"/>
      <c r="E161" s="185"/>
      <c r="F161" s="185"/>
      <c r="G161" s="185"/>
      <c r="H161" s="185"/>
      <c r="I161" s="186">
        <v>84860</v>
      </c>
      <c r="J161" s="185"/>
      <c r="K161" s="186">
        <v>1550</v>
      </c>
      <c r="L161" s="185"/>
      <c r="M161" s="185"/>
      <c r="N161" s="186">
        <v>1.83</v>
      </c>
      <c r="O161" s="185"/>
      <c r="P161" s="185"/>
      <c r="Q161" s="186">
        <v>86410</v>
      </c>
      <c r="R161" s="185"/>
    </row>
    <row r="162" spans="1:18" x14ac:dyDescent="0.2">
      <c r="A162" s="101" t="s">
        <v>101</v>
      </c>
      <c r="B162" s="181" t="s">
        <v>100</v>
      </c>
      <c r="C162" s="182"/>
      <c r="D162" s="182"/>
      <c r="E162" s="182"/>
      <c r="F162" s="182"/>
      <c r="G162" s="182"/>
      <c r="H162" s="182"/>
      <c r="I162" s="183">
        <v>0</v>
      </c>
      <c r="J162" s="182"/>
      <c r="K162" s="183">
        <v>1550</v>
      </c>
      <c r="L162" s="182"/>
      <c r="M162" s="182"/>
      <c r="N162" s="183">
        <v>100</v>
      </c>
      <c r="O162" s="182"/>
      <c r="P162" s="182"/>
      <c r="Q162" s="183">
        <v>1550</v>
      </c>
      <c r="R162" s="182"/>
    </row>
    <row r="163" spans="1:18" x14ac:dyDescent="0.2">
      <c r="A163" s="101" t="s">
        <v>132</v>
      </c>
      <c r="B163" s="181" t="s">
        <v>131</v>
      </c>
      <c r="C163" s="182"/>
      <c r="D163" s="182"/>
      <c r="E163" s="182"/>
      <c r="F163" s="182"/>
      <c r="G163" s="182"/>
      <c r="H163" s="182"/>
      <c r="I163" s="183">
        <v>0</v>
      </c>
      <c r="J163" s="182"/>
      <c r="K163" s="183">
        <v>1550</v>
      </c>
      <c r="L163" s="182"/>
      <c r="M163" s="182"/>
      <c r="N163" s="183">
        <v>100</v>
      </c>
      <c r="O163" s="182"/>
      <c r="P163" s="182"/>
      <c r="Q163" s="183">
        <v>1550</v>
      </c>
      <c r="R163" s="182"/>
    </row>
    <row r="164" spans="1:18" x14ac:dyDescent="0.2">
      <c r="A164" s="101" t="s">
        <v>130</v>
      </c>
      <c r="B164" s="181" t="s">
        <v>129</v>
      </c>
      <c r="C164" s="182"/>
      <c r="D164" s="182"/>
      <c r="E164" s="182"/>
      <c r="F164" s="182"/>
      <c r="G164" s="182"/>
      <c r="H164" s="182"/>
      <c r="I164" s="183">
        <v>0</v>
      </c>
      <c r="J164" s="182"/>
      <c r="K164" s="183">
        <v>1550</v>
      </c>
      <c r="L164" s="182"/>
      <c r="M164" s="182"/>
      <c r="N164" s="183">
        <v>100</v>
      </c>
      <c r="O164" s="182"/>
      <c r="P164" s="182"/>
      <c r="Q164" s="183">
        <v>1550</v>
      </c>
      <c r="R164" s="182"/>
    </row>
    <row r="165" spans="1:18" x14ac:dyDescent="0.2">
      <c r="A165" s="101" t="s">
        <v>93</v>
      </c>
      <c r="B165" s="181" t="s">
        <v>31</v>
      </c>
      <c r="C165" s="182"/>
      <c r="D165" s="182"/>
      <c r="E165" s="182"/>
      <c r="F165" s="182"/>
      <c r="G165" s="182"/>
      <c r="H165" s="182"/>
      <c r="I165" s="183">
        <v>0</v>
      </c>
      <c r="J165" s="182"/>
      <c r="K165" s="183">
        <v>1550</v>
      </c>
      <c r="L165" s="182"/>
      <c r="M165" s="182"/>
      <c r="N165" s="183">
        <v>100</v>
      </c>
      <c r="O165" s="182"/>
      <c r="P165" s="182"/>
      <c r="Q165" s="183">
        <v>1550</v>
      </c>
      <c r="R165" s="182"/>
    </row>
    <row r="166" spans="1:18" x14ac:dyDescent="0.2">
      <c r="A166" s="101" t="s">
        <v>133</v>
      </c>
      <c r="B166" s="181" t="s">
        <v>95</v>
      </c>
      <c r="C166" s="182"/>
      <c r="D166" s="182"/>
      <c r="E166" s="182"/>
      <c r="F166" s="182"/>
      <c r="G166" s="182"/>
      <c r="H166" s="182"/>
      <c r="I166" s="183">
        <v>84860</v>
      </c>
      <c r="J166" s="182"/>
      <c r="K166" s="183">
        <v>0</v>
      </c>
      <c r="L166" s="182"/>
      <c r="M166" s="182"/>
      <c r="N166" s="183">
        <v>0</v>
      </c>
      <c r="O166" s="182"/>
      <c r="P166" s="182"/>
      <c r="Q166" s="183">
        <v>84860</v>
      </c>
      <c r="R166" s="182"/>
    </row>
    <row r="167" spans="1:18" x14ac:dyDescent="0.2">
      <c r="A167" s="101" t="s">
        <v>132</v>
      </c>
      <c r="B167" s="181" t="s">
        <v>131</v>
      </c>
      <c r="C167" s="182"/>
      <c r="D167" s="182"/>
      <c r="E167" s="182"/>
      <c r="F167" s="182"/>
      <c r="G167" s="182"/>
      <c r="H167" s="182"/>
      <c r="I167" s="183">
        <v>84860</v>
      </c>
      <c r="J167" s="182"/>
      <c r="K167" s="183">
        <v>0</v>
      </c>
      <c r="L167" s="182"/>
      <c r="M167" s="182"/>
      <c r="N167" s="183">
        <v>0</v>
      </c>
      <c r="O167" s="182"/>
      <c r="P167" s="182"/>
      <c r="Q167" s="183">
        <v>84860</v>
      </c>
      <c r="R167" s="182"/>
    </row>
    <row r="168" spans="1:18" x14ac:dyDescent="0.2">
      <c r="A168" s="101" t="s">
        <v>130</v>
      </c>
      <c r="B168" s="181" t="s">
        <v>129</v>
      </c>
      <c r="C168" s="182"/>
      <c r="D168" s="182"/>
      <c r="E168" s="182"/>
      <c r="F168" s="182"/>
      <c r="G168" s="182"/>
      <c r="H168" s="182"/>
      <c r="I168" s="183">
        <v>84860</v>
      </c>
      <c r="J168" s="182"/>
      <c r="K168" s="183">
        <v>0</v>
      </c>
      <c r="L168" s="182"/>
      <c r="M168" s="182"/>
      <c r="N168" s="183">
        <v>0</v>
      </c>
      <c r="O168" s="182"/>
      <c r="P168" s="182"/>
      <c r="Q168" s="183">
        <v>84860</v>
      </c>
      <c r="R168" s="182"/>
    </row>
    <row r="169" spans="1:18" x14ac:dyDescent="0.2">
      <c r="A169" s="101" t="s">
        <v>93</v>
      </c>
      <c r="B169" s="181" t="s">
        <v>31</v>
      </c>
      <c r="C169" s="182"/>
      <c r="D169" s="182"/>
      <c r="E169" s="182"/>
      <c r="F169" s="182"/>
      <c r="G169" s="182"/>
      <c r="H169" s="182"/>
      <c r="I169" s="183">
        <v>84860</v>
      </c>
      <c r="J169" s="182"/>
      <c r="K169" s="183">
        <v>0</v>
      </c>
      <c r="L169" s="182"/>
      <c r="M169" s="182"/>
      <c r="N169" s="183">
        <v>0</v>
      </c>
      <c r="O169" s="182"/>
      <c r="P169" s="182"/>
      <c r="Q169" s="183">
        <v>84860</v>
      </c>
      <c r="R169" s="182"/>
    </row>
    <row r="170" spans="1:18" x14ac:dyDescent="0.2">
      <c r="A170" s="100" t="s">
        <v>135</v>
      </c>
      <c r="B170" s="184" t="s">
        <v>105</v>
      </c>
      <c r="C170" s="185"/>
      <c r="D170" s="185"/>
      <c r="E170" s="185"/>
      <c r="F170" s="185"/>
      <c r="G170" s="185"/>
      <c r="H170" s="185"/>
      <c r="I170" s="186">
        <v>100000</v>
      </c>
      <c r="J170" s="185"/>
      <c r="K170" s="186">
        <v>0</v>
      </c>
      <c r="L170" s="185"/>
      <c r="M170" s="185"/>
      <c r="N170" s="186">
        <v>0</v>
      </c>
      <c r="O170" s="185"/>
      <c r="P170" s="185"/>
      <c r="Q170" s="186">
        <v>100000</v>
      </c>
      <c r="R170" s="185"/>
    </row>
    <row r="171" spans="1:18" x14ac:dyDescent="0.2">
      <c r="A171" s="101" t="s">
        <v>101</v>
      </c>
      <c r="B171" s="181" t="s">
        <v>100</v>
      </c>
      <c r="C171" s="182"/>
      <c r="D171" s="182"/>
      <c r="E171" s="182"/>
      <c r="F171" s="182"/>
      <c r="G171" s="182"/>
      <c r="H171" s="182"/>
      <c r="I171" s="183">
        <v>1242</v>
      </c>
      <c r="J171" s="182"/>
      <c r="K171" s="183">
        <v>0</v>
      </c>
      <c r="L171" s="182"/>
      <c r="M171" s="182"/>
      <c r="N171" s="183">
        <v>0</v>
      </c>
      <c r="O171" s="182"/>
      <c r="P171" s="182"/>
      <c r="Q171" s="183">
        <v>1242</v>
      </c>
      <c r="R171" s="182"/>
    </row>
    <row r="172" spans="1:18" x14ac:dyDescent="0.2">
      <c r="A172" s="101" t="s">
        <v>132</v>
      </c>
      <c r="B172" s="181" t="s">
        <v>131</v>
      </c>
      <c r="C172" s="182"/>
      <c r="D172" s="182"/>
      <c r="E172" s="182"/>
      <c r="F172" s="182"/>
      <c r="G172" s="182"/>
      <c r="H172" s="182"/>
      <c r="I172" s="183">
        <v>1242</v>
      </c>
      <c r="J172" s="182"/>
      <c r="K172" s="183">
        <v>0</v>
      </c>
      <c r="L172" s="182"/>
      <c r="M172" s="182"/>
      <c r="N172" s="183">
        <v>0</v>
      </c>
      <c r="O172" s="182"/>
      <c r="P172" s="182"/>
      <c r="Q172" s="183">
        <v>1242</v>
      </c>
      <c r="R172" s="182"/>
    </row>
    <row r="173" spans="1:18" x14ac:dyDescent="0.2">
      <c r="A173" s="101" t="s">
        <v>130</v>
      </c>
      <c r="B173" s="181" t="s">
        <v>129</v>
      </c>
      <c r="C173" s="182"/>
      <c r="D173" s="182"/>
      <c r="E173" s="182"/>
      <c r="F173" s="182"/>
      <c r="G173" s="182"/>
      <c r="H173" s="182"/>
      <c r="I173" s="183">
        <v>1242</v>
      </c>
      <c r="J173" s="182"/>
      <c r="K173" s="183">
        <v>0</v>
      </c>
      <c r="L173" s="182"/>
      <c r="M173" s="182"/>
      <c r="N173" s="183">
        <v>0</v>
      </c>
      <c r="O173" s="182"/>
      <c r="P173" s="182"/>
      <c r="Q173" s="183">
        <v>1242</v>
      </c>
      <c r="R173" s="182"/>
    </row>
    <row r="174" spans="1:18" x14ac:dyDescent="0.2">
      <c r="A174" s="101" t="s">
        <v>94</v>
      </c>
      <c r="B174" s="181" t="s">
        <v>29</v>
      </c>
      <c r="C174" s="182"/>
      <c r="D174" s="182"/>
      <c r="E174" s="182"/>
      <c r="F174" s="182"/>
      <c r="G174" s="182"/>
      <c r="H174" s="182"/>
      <c r="I174" s="183">
        <v>1242</v>
      </c>
      <c r="J174" s="182"/>
      <c r="K174" s="183">
        <v>0</v>
      </c>
      <c r="L174" s="182"/>
      <c r="M174" s="182"/>
      <c r="N174" s="183">
        <v>0</v>
      </c>
      <c r="O174" s="182"/>
      <c r="P174" s="182"/>
      <c r="Q174" s="183">
        <v>1242</v>
      </c>
      <c r="R174" s="182"/>
    </row>
    <row r="175" spans="1:18" x14ac:dyDescent="0.2">
      <c r="A175" s="101" t="s">
        <v>93</v>
      </c>
      <c r="B175" s="181" t="s">
        <v>31</v>
      </c>
      <c r="C175" s="182"/>
      <c r="D175" s="182"/>
      <c r="E175" s="182"/>
      <c r="F175" s="182"/>
      <c r="G175" s="182"/>
      <c r="H175" s="182"/>
      <c r="I175" s="183">
        <v>0</v>
      </c>
      <c r="J175" s="182"/>
      <c r="K175" s="183">
        <v>0</v>
      </c>
      <c r="L175" s="182"/>
      <c r="M175" s="182"/>
      <c r="N175" s="183">
        <v>0</v>
      </c>
      <c r="O175" s="182"/>
      <c r="P175" s="182"/>
      <c r="Q175" s="183">
        <v>0</v>
      </c>
      <c r="R175" s="182"/>
    </row>
    <row r="176" spans="1:18" x14ac:dyDescent="0.2">
      <c r="A176" s="101" t="s">
        <v>115</v>
      </c>
      <c r="B176" s="181" t="s">
        <v>86</v>
      </c>
      <c r="C176" s="182"/>
      <c r="D176" s="182"/>
      <c r="E176" s="182"/>
      <c r="F176" s="182"/>
      <c r="G176" s="182"/>
      <c r="H176" s="182"/>
      <c r="I176" s="183">
        <v>0</v>
      </c>
      <c r="J176" s="182"/>
      <c r="K176" s="183">
        <v>0</v>
      </c>
      <c r="L176" s="182"/>
      <c r="M176" s="182"/>
      <c r="N176" s="183">
        <v>0</v>
      </c>
      <c r="O176" s="182"/>
      <c r="P176" s="182"/>
      <c r="Q176" s="183">
        <v>0</v>
      </c>
      <c r="R176" s="182"/>
    </row>
    <row r="177" spans="1:18" x14ac:dyDescent="0.2">
      <c r="A177" s="101" t="s">
        <v>132</v>
      </c>
      <c r="B177" s="181" t="s">
        <v>131</v>
      </c>
      <c r="C177" s="182"/>
      <c r="D177" s="182"/>
      <c r="E177" s="182"/>
      <c r="F177" s="182"/>
      <c r="G177" s="182"/>
      <c r="H177" s="182"/>
      <c r="I177" s="183">
        <v>0</v>
      </c>
      <c r="J177" s="182"/>
      <c r="K177" s="183">
        <v>0</v>
      </c>
      <c r="L177" s="182"/>
      <c r="M177" s="182"/>
      <c r="N177" s="183">
        <v>0</v>
      </c>
      <c r="O177" s="182"/>
      <c r="P177" s="182"/>
      <c r="Q177" s="183">
        <v>0</v>
      </c>
      <c r="R177" s="182"/>
    </row>
    <row r="178" spans="1:18" x14ac:dyDescent="0.2">
      <c r="A178" s="101" t="s">
        <v>130</v>
      </c>
      <c r="B178" s="181" t="s">
        <v>129</v>
      </c>
      <c r="C178" s="182"/>
      <c r="D178" s="182"/>
      <c r="E178" s="182"/>
      <c r="F178" s="182"/>
      <c r="G178" s="182"/>
      <c r="H178" s="182"/>
      <c r="I178" s="183">
        <v>0</v>
      </c>
      <c r="J178" s="182"/>
      <c r="K178" s="183">
        <v>0</v>
      </c>
      <c r="L178" s="182"/>
      <c r="M178" s="182"/>
      <c r="N178" s="183">
        <v>0</v>
      </c>
      <c r="O178" s="182"/>
      <c r="P178" s="182"/>
      <c r="Q178" s="183">
        <v>0</v>
      </c>
      <c r="R178" s="182"/>
    </row>
    <row r="179" spans="1:18" x14ac:dyDescent="0.2">
      <c r="A179" s="101" t="s">
        <v>94</v>
      </c>
      <c r="B179" s="181" t="s">
        <v>29</v>
      </c>
      <c r="C179" s="182"/>
      <c r="D179" s="182"/>
      <c r="E179" s="182"/>
      <c r="F179" s="182"/>
      <c r="G179" s="182"/>
      <c r="H179" s="182"/>
      <c r="I179" s="183">
        <v>0</v>
      </c>
      <c r="J179" s="182"/>
      <c r="K179" s="183">
        <v>0</v>
      </c>
      <c r="L179" s="182"/>
      <c r="M179" s="182"/>
      <c r="N179" s="183">
        <v>0</v>
      </c>
      <c r="O179" s="182"/>
      <c r="P179" s="182"/>
      <c r="Q179" s="183">
        <v>0</v>
      </c>
      <c r="R179" s="182"/>
    </row>
    <row r="180" spans="1:18" x14ac:dyDescent="0.2">
      <c r="A180" s="101" t="s">
        <v>133</v>
      </c>
      <c r="B180" s="181" t="s">
        <v>95</v>
      </c>
      <c r="C180" s="182"/>
      <c r="D180" s="182"/>
      <c r="E180" s="182"/>
      <c r="F180" s="182"/>
      <c r="G180" s="182"/>
      <c r="H180" s="182"/>
      <c r="I180" s="183">
        <v>98758</v>
      </c>
      <c r="J180" s="182"/>
      <c r="K180" s="183">
        <v>0</v>
      </c>
      <c r="L180" s="182"/>
      <c r="M180" s="182"/>
      <c r="N180" s="183">
        <v>0</v>
      </c>
      <c r="O180" s="182"/>
      <c r="P180" s="182"/>
      <c r="Q180" s="183">
        <v>98758</v>
      </c>
      <c r="R180" s="182"/>
    </row>
    <row r="181" spans="1:18" x14ac:dyDescent="0.2">
      <c r="A181" s="101" t="s">
        <v>132</v>
      </c>
      <c r="B181" s="181" t="s">
        <v>131</v>
      </c>
      <c r="C181" s="182"/>
      <c r="D181" s="182"/>
      <c r="E181" s="182"/>
      <c r="F181" s="182"/>
      <c r="G181" s="182"/>
      <c r="H181" s="182"/>
      <c r="I181" s="183">
        <v>98758</v>
      </c>
      <c r="J181" s="182"/>
      <c r="K181" s="183">
        <v>0</v>
      </c>
      <c r="L181" s="182"/>
      <c r="M181" s="182"/>
      <c r="N181" s="183">
        <v>0</v>
      </c>
      <c r="O181" s="182"/>
      <c r="P181" s="182"/>
      <c r="Q181" s="183">
        <v>98758</v>
      </c>
      <c r="R181" s="182"/>
    </row>
    <row r="182" spans="1:18" x14ac:dyDescent="0.2">
      <c r="A182" s="101" t="s">
        <v>130</v>
      </c>
      <c r="B182" s="181" t="s">
        <v>129</v>
      </c>
      <c r="C182" s="182"/>
      <c r="D182" s="182"/>
      <c r="E182" s="182"/>
      <c r="F182" s="182"/>
      <c r="G182" s="182"/>
      <c r="H182" s="182"/>
      <c r="I182" s="183">
        <v>98758</v>
      </c>
      <c r="J182" s="182"/>
      <c r="K182" s="183">
        <v>0</v>
      </c>
      <c r="L182" s="182"/>
      <c r="M182" s="182"/>
      <c r="N182" s="183">
        <v>0</v>
      </c>
      <c r="O182" s="182"/>
      <c r="P182" s="182"/>
      <c r="Q182" s="183">
        <v>98758</v>
      </c>
      <c r="R182" s="182"/>
    </row>
    <row r="183" spans="1:18" x14ac:dyDescent="0.2">
      <c r="A183" s="101" t="s">
        <v>94</v>
      </c>
      <c r="B183" s="181" t="s">
        <v>29</v>
      </c>
      <c r="C183" s="182"/>
      <c r="D183" s="182"/>
      <c r="E183" s="182"/>
      <c r="F183" s="182"/>
      <c r="G183" s="182"/>
      <c r="H183" s="182"/>
      <c r="I183" s="183">
        <v>96508</v>
      </c>
      <c r="J183" s="182"/>
      <c r="K183" s="183">
        <v>0</v>
      </c>
      <c r="L183" s="182"/>
      <c r="M183" s="182"/>
      <c r="N183" s="183">
        <v>0</v>
      </c>
      <c r="O183" s="182"/>
      <c r="P183" s="182"/>
      <c r="Q183" s="183">
        <v>96508</v>
      </c>
      <c r="R183" s="182"/>
    </row>
    <row r="184" spans="1:18" x14ac:dyDescent="0.2">
      <c r="A184" s="101" t="s">
        <v>93</v>
      </c>
      <c r="B184" s="181" t="s">
        <v>31</v>
      </c>
      <c r="C184" s="182"/>
      <c r="D184" s="182"/>
      <c r="E184" s="182"/>
      <c r="F184" s="182"/>
      <c r="G184" s="182"/>
      <c r="H184" s="182"/>
      <c r="I184" s="183">
        <v>2250</v>
      </c>
      <c r="J184" s="182"/>
      <c r="K184" s="183">
        <v>0</v>
      </c>
      <c r="L184" s="182"/>
      <c r="M184" s="182"/>
      <c r="N184" s="183">
        <v>0</v>
      </c>
      <c r="O184" s="182"/>
      <c r="P184" s="182"/>
      <c r="Q184" s="183">
        <v>2250</v>
      </c>
      <c r="R184" s="182"/>
    </row>
    <row r="185" spans="1:18" x14ac:dyDescent="0.2">
      <c r="A185" s="100" t="s">
        <v>134</v>
      </c>
      <c r="B185" s="184" t="s">
        <v>96</v>
      </c>
      <c r="C185" s="185"/>
      <c r="D185" s="185"/>
      <c r="E185" s="185"/>
      <c r="F185" s="185"/>
      <c r="G185" s="185"/>
      <c r="H185" s="185"/>
      <c r="I185" s="186">
        <v>1577000</v>
      </c>
      <c r="J185" s="185"/>
      <c r="K185" s="186">
        <v>0</v>
      </c>
      <c r="L185" s="185"/>
      <c r="M185" s="185"/>
      <c r="N185" s="186">
        <v>0</v>
      </c>
      <c r="O185" s="185"/>
      <c r="P185" s="185"/>
      <c r="Q185" s="186">
        <v>1577000</v>
      </c>
      <c r="R185" s="185"/>
    </row>
    <row r="186" spans="1:18" x14ac:dyDescent="0.2">
      <c r="A186" s="101" t="s">
        <v>133</v>
      </c>
      <c r="B186" s="181" t="s">
        <v>95</v>
      </c>
      <c r="C186" s="182"/>
      <c r="D186" s="182"/>
      <c r="E186" s="182"/>
      <c r="F186" s="182"/>
      <c r="G186" s="182"/>
      <c r="H186" s="182"/>
      <c r="I186" s="183">
        <v>1577000</v>
      </c>
      <c r="J186" s="182"/>
      <c r="K186" s="183">
        <v>0</v>
      </c>
      <c r="L186" s="182"/>
      <c r="M186" s="182"/>
      <c r="N186" s="183">
        <v>0</v>
      </c>
      <c r="O186" s="182"/>
      <c r="P186" s="182"/>
      <c r="Q186" s="183">
        <v>1577000</v>
      </c>
      <c r="R186" s="182"/>
    </row>
    <row r="187" spans="1:18" x14ac:dyDescent="0.2">
      <c r="A187" s="101" t="s">
        <v>132</v>
      </c>
      <c r="B187" s="181" t="s">
        <v>131</v>
      </c>
      <c r="C187" s="182"/>
      <c r="D187" s="182"/>
      <c r="E187" s="182"/>
      <c r="F187" s="182"/>
      <c r="G187" s="182"/>
      <c r="H187" s="182"/>
      <c r="I187" s="183">
        <v>1577000</v>
      </c>
      <c r="J187" s="182"/>
      <c r="K187" s="183">
        <v>0</v>
      </c>
      <c r="L187" s="182"/>
      <c r="M187" s="182"/>
      <c r="N187" s="183">
        <v>0</v>
      </c>
      <c r="O187" s="182"/>
      <c r="P187" s="182"/>
      <c r="Q187" s="183">
        <v>1577000</v>
      </c>
      <c r="R187" s="182"/>
    </row>
    <row r="188" spans="1:18" x14ac:dyDescent="0.2">
      <c r="A188" s="101" t="s">
        <v>130</v>
      </c>
      <c r="B188" s="181" t="s">
        <v>129</v>
      </c>
      <c r="C188" s="182"/>
      <c r="D188" s="182"/>
      <c r="E188" s="182"/>
      <c r="F188" s="182"/>
      <c r="G188" s="182"/>
      <c r="H188" s="182"/>
      <c r="I188" s="183">
        <v>1577000</v>
      </c>
      <c r="J188" s="182"/>
      <c r="K188" s="183">
        <v>0</v>
      </c>
      <c r="L188" s="182"/>
      <c r="M188" s="182"/>
      <c r="N188" s="183">
        <v>0</v>
      </c>
      <c r="O188" s="182"/>
      <c r="P188" s="182"/>
      <c r="Q188" s="183">
        <v>1577000</v>
      </c>
      <c r="R188" s="182"/>
    </row>
    <row r="189" spans="1:18" x14ac:dyDescent="0.2">
      <c r="A189" s="101" t="s">
        <v>94</v>
      </c>
      <c r="B189" s="181" t="s">
        <v>29</v>
      </c>
      <c r="C189" s="182"/>
      <c r="D189" s="182"/>
      <c r="E189" s="182"/>
      <c r="F189" s="182"/>
      <c r="G189" s="182"/>
      <c r="H189" s="182"/>
      <c r="I189" s="183">
        <v>1562500</v>
      </c>
      <c r="J189" s="182"/>
      <c r="K189" s="183">
        <v>0</v>
      </c>
      <c r="L189" s="182"/>
      <c r="M189" s="182"/>
      <c r="N189" s="183">
        <v>0</v>
      </c>
      <c r="O189" s="182"/>
      <c r="P189" s="182"/>
      <c r="Q189" s="183">
        <v>1562500</v>
      </c>
      <c r="R189" s="182"/>
    </row>
    <row r="190" spans="1:18" x14ac:dyDescent="0.2">
      <c r="A190" s="101" t="s">
        <v>93</v>
      </c>
      <c r="B190" s="181" t="s">
        <v>31</v>
      </c>
      <c r="C190" s="182"/>
      <c r="D190" s="182"/>
      <c r="E190" s="182"/>
      <c r="F190" s="182"/>
      <c r="G190" s="182"/>
      <c r="H190" s="182"/>
      <c r="I190" s="183">
        <v>14500</v>
      </c>
      <c r="J190" s="182"/>
      <c r="K190" s="183">
        <v>0</v>
      </c>
      <c r="L190" s="182"/>
      <c r="M190" s="182"/>
      <c r="N190" s="183">
        <v>0</v>
      </c>
      <c r="O190" s="182"/>
      <c r="P190" s="182"/>
      <c r="Q190" s="183">
        <v>14500</v>
      </c>
      <c r="R190" s="182"/>
    </row>
    <row r="191" spans="1:18" x14ac:dyDescent="0.2">
      <c r="A191" s="101" t="s">
        <v>92</v>
      </c>
      <c r="B191" s="181" t="s">
        <v>32</v>
      </c>
      <c r="C191" s="182"/>
      <c r="D191" s="182"/>
      <c r="E191" s="182"/>
      <c r="F191" s="182"/>
      <c r="G191" s="182"/>
      <c r="H191" s="182"/>
      <c r="I191" s="183">
        <v>0</v>
      </c>
      <c r="J191" s="182"/>
      <c r="K191" s="183">
        <v>0</v>
      </c>
      <c r="L191" s="182"/>
      <c r="M191" s="182"/>
      <c r="N191" s="183">
        <v>0</v>
      </c>
      <c r="O191" s="182"/>
      <c r="P191" s="182"/>
      <c r="Q191" s="183">
        <v>0</v>
      </c>
      <c r="R191" s="182"/>
    </row>
  </sheetData>
  <mergeCells count="937">
    <mergeCell ref="E1:R1"/>
    <mergeCell ref="F3:I3"/>
    <mergeCell ref="B5:H5"/>
    <mergeCell ref="I5:J5"/>
    <mergeCell ref="K5:M5"/>
    <mergeCell ref="N5:P5"/>
    <mergeCell ref="Q5:R5"/>
    <mergeCell ref="B6:H6"/>
    <mergeCell ref="I6:J6"/>
    <mergeCell ref="K6:M6"/>
    <mergeCell ref="N6:P6"/>
    <mergeCell ref="Q6:R6"/>
    <mergeCell ref="B7:H7"/>
    <mergeCell ref="I7:J7"/>
    <mergeCell ref="K7:M7"/>
    <mergeCell ref="N7:P7"/>
    <mergeCell ref="Q7:R7"/>
    <mergeCell ref="B8:H8"/>
    <mergeCell ref="I8:J8"/>
    <mergeCell ref="K8:M8"/>
    <mergeCell ref="N8:P8"/>
    <mergeCell ref="Q8:R8"/>
    <mergeCell ref="B9:H9"/>
    <mergeCell ref="I9:J9"/>
    <mergeCell ref="K9:M9"/>
    <mergeCell ref="N9:P9"/>
    <mergeCell ref="Q9:R9"/>
    <mergeCell ref="B10:H10"/>
    <mergeCell ref="I10:J10"/>
    <mergeCell ref="K10:M10"/>
    <mergeCell ref="N10:P10"/>
    <mergeCell ref="Q10:R10"/>
    <mergeCell ref="B11:H11"/>
    <mergeCell ref="I11:J11"/>
    <mergeCell ref="K11:M11"/>
    <mergeCell ref="N11:P11"/>
    <mergeCell ref="Q11:R11"/>
    <mergeCell ref="B12:H12"/>
    <mergeCell ref="I12:J12"/>
    <mergeCell ref="K12:M12"/>
    <mergeCell ref="N12:P12"/>
    <mergeCell ref="Q12:R12"/>
    <mergeCell ref="B13:H13"/>
    <mergeCell ref="I13:J13"/>
    <mergeCell ref="K13:M13"/>
    <mergeCell ref="N13:P13"/>
    <mergeCell ref="Q13:R13"/>
    <mergeCell ref="B14:H14"/>
    <mergeCell ref="I14:J14"/>
    <mergeCell ref="K14:M14"/>
    <mergeCell ref="N14:P14"/>
    <mergeCell ref="Q14:R14"/>
    <mergeCell ref="B15:H15"/>
    <mergeCell ref="I15:J15"/>
    <mergeCell ref="K15:M15"/>
    <mergeCell ref="N15:P15"/>
    <mergeCell ref="Q15:R15"/>
    <mergeCell ref="B16:H16"/>
    <mergeCell ref="I16:J16"/>
    <mergeCell ref="K16:M16"/>
    <mergeCell ref="N16:P16"/>
    <mergeCell ref="Q16:R16"/>
    <mergeCell ref="B17:H17"/>
    <mergeCell ref="I17:J17"/>
    <mergeCell ref="K17:M17"/>
    <mergeCell ref="N17:P17"/>
    <mergeCell ref="Q17:R17"/>
    <mergeCell ref="B18:H18"/>
    <mergeCell ref="I18:J18"/>
    <mergeCell ref="K18:M18"/>
    <mergeCell ref="N18:P18"/>
    <mergeCell ref="Q18:R18"/>
    <mergeCell ref="B19:H19"/>
    <mergeCell ref="I19:J19"/>
    <mergeCell ref="K19:M19"/>
    <mergeCell ref="N19:P19"/>
    <mergeCell ref="Q19:R19"/>
    <mergeCell ref="B20:H20"/>
    <mergeCell ref="I20:J20"/>
    <mergeCell ref="K20:M20"/>
    <mergeCell ref="N20:P20"/>
    <mergeCell ref="Q20:R20"/>
    <mergeCell ref="B21:H21"/>
    <mergeCell ref="I21:J21"/>
    <mergeCell ref="K21:M21"/>
    <mergeCell ref="N21:P21"/>
    <mergeCell ref="Q21:R21"/>
    <mergeCell ref="B22:H22"/>
    <mergeCell ref="I22:J22"/>
    <mergeCell ref="K22:M22"/>
    <mergeCell ref="N22:P22"/>
    <mergeCell ref="Q22:R22"/>
    <mergeCell ref="B23:H23"/>
    <mergeCell ref="I23:J23"/>
    <mergeCell ref="K23:M23"/>
    <mergeCell ref="N23:P23"/>
    <mergeCell ref="Q23:R23"/>
    <mergeCell ref="B24:H24"/>
    <mergeCell ref="I24:J24"/>
    <mergeCell ref="K24:M24"/>
    <mergeCell ref="N24:P24"/>
    <mergeCell ref="Q24:R24"/>
    <mergeCell ref="B25:H25"/>
    <mergeCell ref="I25:J25"/>
    <mergeCell ref="K25:M25"/>
    <mergeCell ref="N25:P25"/>
    <mergeCell ref="Q25:R25"/>
    <mergeCell ref="B26:H26"/>
    <mergeCell ref="I26:J26"/>
    <mergeCell ref="K26:M26"/>
    <mergeCell ref="N26:P26"/>
    <mergeCell ref="Q26:R26"/>
    <mergeCell ref="B27:H27"/>
    <mergeCell ref="I27:J27"/>
    <mergeCell ref="K27:M27"/>
    <mergeCell ref="N27:P27"/>
    <mergeCell ref="Q27:R27"/>
    <mergeCell ref="B28:H28"/>
    <mergeCell ref="I28:J28"/>
    <mergeCell ref="K28:M28"/>
    <mergeCell ref="N28:P28"/>
    <mergeCell ref="Q28:R28"/>
    <mergeCell ref="B29:H29"/>
    <mergeCell ref="I29:J29"/>
    <mergeCell ref="K29:M29"/>
    <mergeCell ref="N29:P29"/>
    <mergeCell ref="Q29:R29"/>
    <mergeCell ref="B30:H30"/>
    <mergeCell ref="I30:J30"/>
    <mergeCell ref="K30:M30"/>
    <mergeCell ref="N30:P30"/>
    <mergeCell ref="Q30:R30"/>
    <mergeCell ref="B31:H31"/>
    <mergeCell ref="I31:J31"/>
    <mergeCell ref="K31:M31"/>
    <mergeCell ref="N31:P31"/>
    <mergeCell ref="Q31:R31"/>
    <mergeCell ref="B32:H32"/>
    <mergeCell ref="I32:J32"/>
    <mergeCell ref="K32:M32"/>
    <mergeCell ref="N32:P32"/>
    <mergeCell ref="Q32:R32"/>
    <mergeCell ref="B33:H33"/>
    <mergeCell ref="I33:J33"/>
    <mergeCell ref="K33:M33"/>
    <mergeCell ref="N33:P33"/>
    <mergeCell ref="Q33:R33"/>
    <mergeCell ref="B34:H34"/>
    <mergeCell ref="I34:J34"/>
    <mergeCell ref="K34:M34"/>
    <mergeCell ref="N34:P34"/>
    <mergeCell ref="Q34:R34"/>
    <mergeCell ref="B35:H35"/>
    <mergeCell ref="I35:J35"/>
    <mergeCell ref="K35:M35"/>
    <mergeCell ref="N35:P35"/>
    <mergeCell ref="Q35:R35"/>
    <mergeCell ref="B36:H36"/>
    <mergeCell ref="I36:J36"/>
    <mergeCell ref="K36:M36"/>
    <mergeCell ref="N36:P36"/>
    <mergeCell ref="Q36:R36"/>
    <mergeCell ref="B37:H37"/>
    <mergeCell ref="I37:J37"/>
    <mergeCell ref="K37:M37"/>
    <mergeCell ref="N37:P37"/>
    <mergeCell ref="Q37:R37"/>
    <mergeCell ref="B38:H38"/>
    <mergeCell ref="I38:J38"/>
    <mergeCell ref="K38:M38"/>
    <mergeCell ref="N38:P38"/>
    <mergeCell ref="Q38:R38"/>
    <mergeCell ref="B39:H39"/>
    <mergeCell ref="I39:J39"/>
    <mergeCell ref="K39:M39"/>
    <mergeCell ref="N39:P39"/>
    <mergeCell ref="Q39:R39"/>
    <mergeCell ref="B40:H40"/>
    <mergeCell ref="I40:J40"/>
    <mergeCell ref="K40:M40"/>
    <mergeCell ref="N40:P40"/>
    <mergeCell ref="Q40:R40"/>
    <mergeCell ref="B41:H41"/>
    <mergeCell ref="I41:J41"/>
    <mergeCell ref="K41:M41"/>
    <mergeCell ref="N41:P41"/>
    <mergeCell ref="Q41:R41"/>
    <mergeCell ref="B42:H42"/>
    <mergeCell ref="I42:J42"/>
    <mergeCell ref="K42:M42"/>
    <mergeCell ref="N42:P42"/>
    <mergeCell ref="Q42:R42"/>
    <mergeCell ref="B43:H43"/>
    <mergeCell ref="I43:J43"/>
    <mergeCell ref="K43:M43"/>
    <mergeCell ref="N43:P43"/>
    <mergeCell ref="Q43:R43"/>
    <mergeCell ref="B44:H44"/>
    <mergeCell ref="I44:J44"/>
    <mergeCell ref="K44:M44"/>
    <mergeCell ref="N44:P44"/>
    <mergeCell ref="Q44:R44"/>
    <mergeCell ref="B45:H45"/>
    <mergeCell ref="I45:J45"/>
    <mergeCell ref="K45:M45"/>
    <mergeCell ref="N45:P45"/>
    <mergeCell ref="Q45:R45"/>
    <mergeCell ref="B46:H46"/>
    <mergeCell ref="I46:J46"/>
    <mergeCell ref="K46:M46"/>
    <mergeCell ref="N46:P46"/>
    <mergeCell ref="Q46:R46"/>
    <mergeCell ref="B47:H47"/>
    <mergeCell ref="I47:J47"/>
    <mergeCell ref="K47:M47"/>
    <mergeCell ref="N47:P47"/>
    <mergeCell ref="Q47:R47"/>
    <mergeCell ref="B48:H48"/>
    <mergeCell ref="I48:J48"/>
    <mergeCell ref="K48:M48"/>
    <mergeCell ref="N48:P48"/>
    <mergeCell ref="Q48:R48"/>
    <mergeCell ref="B49:H49"/>
    <mergeCell ref="I49:J49"/>
    <mergeCell ref="K49:M49"/>
    <mergeCell ref="N49:P49"/>
    <mergeCell ref="Q49:R49"/>
    <mergeCell ref="B50:H50"/>
    <mergeCell ref="I50:J50"/>
    <mergeCell ref="K50:M50"/>
    <mergeCell ref="N50:P50"/>
    <mergeCell ref="Q50:R50"/>
    <mergeCell ref="B51:H51"/>
    <mergeCell ref="I51:J51"/>
    <mergeCell ref="K51:M51"/>
    <mergeCell ref="N51:P51"/>
    <mergeCell ref="Q51:R51"/>
    <mergeCell ref="B52:H52"/>
    <mergeCell ref="I52:J52"/>
    <mergeCell ref="K52:M52"/>
    <mergeCell ref="N52:P52"/>
    <mergeCell ref="Q52:R52"/>
    <mergeCell ref="B53:H53"/>
    <mergeCell ref="I53:J53"/>
    <mergeCell ref="K53:M53"/>
    <mergeCell ref="N53:P53"/>
    <mergeCell ref="Q53:R53"/>
    <mergeCell ref="B54:H54"/>
    <mergeCell ref="I54:J54"/>
    <mergeCell ref="K54:M54"/>
    <mergeCell ref="N54:P54"/>
    <mergeCell ref="Q54:R54"/>
    <mergeCell ref="B55:H55"/>
    <mergeCell ref="I55:J55"/>
    <mergeCell ref="K55:M55"/>
    <mergeCell ref="N55:P55"/>
    <mergeCell ref="Q55:R55"/>
    <mergeCell ref="B56:H56"/>
    <mergeCell ref="I56:J56"/>
    <mergeCell ref="K56:M56"/>
    <mergeCell ref="N56:P56"/>
    <mergeCell ref="Q56:R56"/>
    <mergeCell ref="B57:H57"/>
    <mergeCell ref="I57:J57"/>
    <mergeCell ref="K57:M57"/>
    <mergeCell ref="N57:P57"/>
    <mergeCell ref="Q57:R57"/>
    <mergeCell ref="B58:H58"/>
    <mergeCell ref="I58:J58"/>
    <mergeCell ref="K58:M58"/>
    <mergeCell ref="N58:P58"/>
    <mergeCell ref="Q58:R58"/>
    <mergeCell ref="B59:H59"/>
    <mergeCell ref="I59:J59"/>
    <mergeCell ref="K59:M59"/>
    <mergeCell ref="N59:P59"/>
    <mergeCell ref="Q59:R59"/>
    <mergeCell ref="B60:H60"/>
    <mergeCell ref="I60:J60"/>
    <mergeCell ref="K60:M60"/>
    <mergeCell ref="N60:P60"/>
    <mergeCell ref="Q60:R60"/>
    <mergeCell ref="B61:H61"/>
    <mergeCell ref="I61:J61"/>
    <mergeCell ref="K61:M61"/>
    <mergeCell ref="N61:P61"/>
    <mergeCell ref="Q61:R61"/>
    <mergeCell ref="B62:H62"/>
    <mergeCell ref="I62:J62"/>
    <mergeCell ref="K62:M62"/>
    <mergeCell ref="N62:P62"/>
    <mergeCell ref="Q62:R62"/>
    <mergeCell ref="B63:H63"/>
    <mergeCell ref="I63:J63"/>
    <mergeCell ref="K63:M63"/>
    <mergeCell ref="N63:P63"/>
    <mergeCell ref="Q63:R63"/>
    <mergeCell ref="B64:H64"/>
    <mergeCell ref="I64:J64"/>
    <mergeCell ref="K64:M64"/>
    <mergeCell ref="N64:P64"/>
    <mergeCell ref="Q64:R64"/>
    <mergeCell ref="B65:H65"/>
    <mergeCell ref="I65:J65"/>
    <mergeCell ref="K65:M65"/>
    <mergeCell ref="N65:P65"/>
    <mergeCell ref="Q65:R65"/>
    <mergeCell ref="B66:H66"/>
    <mergeCell ref="I66:J66"/>
    <mergeCell ref="K66:M66"/>
    <mergeCell ref="N66:P66"/>
    <mergeCell ref="Q66:R66"/>
    <mergeCell ref="B67:H67"/>
    <mergeCell ref="I67:J67"/>
    <mergeCell ref="K67:M67"/>
    <mergeCell ref="N67:P67"/>
    <mergeCell ref="Q67:R67"/>
    <mergeCell ref="B68:H68"/>
    <mergeCell ref="I68:J68"/>
    <mergeCell ref="K68:M68"/>
    <mergeCell ref="N68:P68"/>
    <mergeCell ref="Q68:R68"/>
    <mergeCell ref="B69:H69"/>
    <mergeCell ref="I69:J69"/>
    <mergeCell ref="K69:M69"/>
    <mergeCell ref="N69:P69"/>
    <mergeCell ref="Q69:R69"/>
    <mergeCell ref="B70:H70"/>
    <mergeCell ref="I70:J70"/>
    <mergeCell ref="K70:M70"/>
    <mergeCell ref="N70:P70"/>
    <mergeCell ref="Q70:R70"/>
    <mergeCell ref="B71:H71"/>
    <mergeCell ref="I71:J71"/>
    <mergeCell ref="K71:M71"/>
    <mergeCell ref="N71:P71"/>
    <mergeCell ref="Q71:R71"/>
    <mergeCell ref="B72:H72"/>
    <mergeCell ref="I72:J72"/>
    <mergeCell ref="K72:M72"/>
    <mergeCell ref="N72:P72"/>
    <mergeCell ref="Q72:R72"/>
    <mergeCell ref="B73:H73"/>
    <mergeCell ref="I73:J73"/>
    <mergeCell ref="K73:M73"/>
    <mergeCell ref="N73:P73"/>
    <mergeCell ref="Q73:R73"/>
    <mergeCell ref="B74:H74"/>
    <mergeCell ref="I74:J74"/>
    <mergeCell ref="K74:M74"/>
    <mergeCell ref="N74:P74"/>
    <mergeCell ref="Q74:R74"/>
    <mergeCell ref="B75:H75"/>
    <mergeCell ref="I75:J75"/>
    <mergeCell ref="K75:M75"/>
    <mergeCell ref="N75:P75"/>
    <mergeCell ref="Q75:R75"/>
    <mergeCell ref="B76:H76"/>
    <mergeCell ref="I76:J76"/>
    <mergeCell ref="K76:M76"/>
    <mergeCell ref="N76:P76"/>
    <mergeCell ref="Q76:R76"/>
    <mergeCell ref="B77:H77"/>
    <mergeCell ref="I77:J77"/>
    <mergeCell ref="K77:M77"/>
    <mergeCell ref="N77:P77"/>
    <mergeCell ref="Q77:R77"/>
    <mergeCell ref="B78:H78"/>
    <mergeCell ref="I78:J78"/>
    <mergeCell ref="K78:M78"/>
    <mergeCell ref="N78:P78"/>
    <mergeCell ref="Q78:R78"/>
    <mergeCell ref="B79:H79"/>
    <mergeCell ref="I79:J79"/>
    <mergeCell ref="K79:M79"/>
    <mergeCell ref="N79:P79"/>
    <mergeCell ref="Q79:R79"/>
    <mergeCell ref="B80:H80"/>
    <mergeCell ref="I80:J80"/>
    <mergeCell ref="K80:M80"/>
    <mergeCell ref="N80:P80"/>
    <mergeCell ref="Q80:R80"/>
    <mergeCell ref="B81:H81"/>
    <mergeCell ref="I81:J81"/>
    <mergeCell ref="K81:M81"/>
    <mergeCell ref="N81:P81"/>
    <mergeCell ref="Q81:R81"/>
    <mergeCell ref="B82:H82"/>
    <mergeCell ref="I82:J82"/>
    <mergeCell ref="K82:M82"/>
    <mergeCell ref="N82:P82"/>
    <mergeCell ref="Q82:R82"/>
    <mergeCell ref="B83:H83"/>
    <mergeCell ref="I83:J83"/>
    <mergeCell ref="K83:M83"/>
    <mergeCell ref="N83:P83"/>
    <mergeCell ref="Q83:R83"/>
    <mergeCell ref="B84:H84"/>
    <mergeCell ref="I84:J84"/>
    <mergeCell ref="K84:M84"/>
    <mergeCell ref="N84:P84"/>
    <mergeCell ref="Q84:R84"/>
    <mergeCell ref="B85:H85"/>
    <mergeCell ref="I85:J85"/>
    <mergeCell ref="K85:M85"/>
    <mergeCell ref="N85:P85"/>
    <mergeCell ref="Q85:R85"/>
    <mergeCell ref="B86:H86"/>
    <mergeCell ref="I86:J86"/>
    <mergeCell ref="K86:M86"/>
    <mergeCell ref="N86:P86"/>
    <mergeCell ref="Q86:R86"/>
    <mergeCell ref="B87:H87"/>
    <mergeCell ref="I87:J87"/>
    <mergeCell ref="K87:M87"/>
    <mergeCell ref="N87:P87"/>
    <mergeCell ref="Q87:R87"/>
    <mergeCell ref="B88:H88"/>
    <mergeCell ref="I88:J88"/>
    <mergeCell ref="K88:M88"/>
    <mergeCell ref="N88:P88"/>
    <mergeCell ref="Q88:R88"/>
    <mergeCell ref="B89:H89"/>
    <mergeCell ref="I89:J89"/>
    <mergeCell ref="K89:M89"/>
    <mergeCell ref="N89:P89"/>
    <mergeCell ref="Q89:R89"/>
    <mergeCell ref="B90:H90"/>
    <mergeCell ref="I90:J90"/>
    <mergeCell ref="K90:M90"/>
    <mergeCell ref="N90:P90"/>
    <mergeCell ref="Q90:R90"/>
    <mergeCell ref="B91:H91"/>
    <mergeCell ref="I91:J91"/>
    <mergeCell ref="K91:M91"/>
    <mergeCell ref="N91:P91"/>
    <mergeCell ref="Q91:R91"/>
    <mergeCell ref="B92:H92"/>
    <mergeCell ref="I92:J92"/>
    <mergeCell ref="K92:M92"/>
    <mergeCell ref="N92:P92"/>
    <mergeCell ref="Q92:R92"/>
    <mergeCell ref="B93:H93"/>
    <mergeCell ref="I93:J93"/>
    <mergeCell ref="K93:M93"/>
    <mergeCell ref="N93:P93"/>
    <mergeCell ref="Q93:R93"/>
    <mergeCell ref="B94:H94"/>
    <mergeCell ref="I94:J94"/>
    <mergeCell ref="K94:M94"/>
    <mergeCell ref="N94:P94"/>
    <mergeCell ref="Q94:R94"/>
    <mergeCell ref="B95:H95"/>
    <mergeCell ref="I95:J95"/>
    <mergeCell ref="K95:M95"/>
    <mergeCell ref="N95:P95"/>
    <mergeCell ref="Q95:R95"/>
    <mergeCell ref="B96:H96"/>
    <mergeCell ref="I96:J96"/>
    <mergeCell ref="K96:M96"/>
    <mergeCell ref="N96:P96"/>
    <mergeCell ref="Q96:R96"/>
    <mergeCell ref="B97:H97"/>
    <mergeCell ref="I97:J97"/>
    <mergeCell ref="K97:M97"/>
    <mergeCell ref="N97:P97"/>
    <mergeCell ref="Q97:R97"/>
    <mergeCell ref="B98:H98"/>
    <mergeCell ref="I98:J98"/>
    <mergeCell ref="K98:M98"/>
    <mergeCell ref="N98:P98"/>
    <mergeCell ref="Q98:R98"/>
    <mergeCell ref="B99:H99"/>
    <mergeCell ref="I99:J99"/>
    <mergeCell ref="K99:M99"/>
    <mergeCell ref="N99:P99"/>
    <mergeCell ref="Q99:R99"/>
    <mergeCell ref="B100:H100"/>
    <mergeCell ref="I100:J100"/>
    <mergeCell ref="K100:M100"/>
    <mergeCell ref="N100:P100"/>
    <mergeCell ref="Q100:R100"/>
    <mergeCell ref="B101:H101"/>
    <mergeCell ref="I101:J101"/>
    <mergeCell ref="K101:M101"/>
    <mergeCell ref="N101:P101"/>
    <mergeCell ref="Q101:R101"/>
    <mergeCell ref="B102:H102"/>
    <mergeCell ref="I102:J102"/>
    <mergeCell ref="K102:M102"/>
    <mergeCell ref="N102:P102"/>
    <mergeCell ref="Q102:R102"/>
    <mergeCell ref="B103:H103"/>
    <mergeCell ref="I103:J103"/>
    <mergeCell ref="K103:M103"/>
    <mergeCell ref="N103:P103"/>
    <mergeCell ref="Q103:R103"/>
    <mergeCell ref="B104:H104"/>
    <mergeCell ref="I104:J104"/>
    <mergeCell ref="K104:M104"/>
    <mergeCell ref="N104:P104"/>
    <mergeCell ref="Q104:R104"/>
    <mergeCell ref="B105:H105"/>
    <mergeCell ref="I105:J105"/>
    <mergeCell ref="K105:M105"/>
    <mergeCell ref="N105:P105"/>
    <mergeCell ref="Q105:R105"/>
    <mergeCell ref="B106:H106"/>
    <mergeCell ref="I106:J106"/>
    <mergeCell ref="K106:M106"/>
    <mergeCell ref="N106:P106"/>
    <mergeCell ref="Q106:R106"/>
    <mergeCell ref="B107:H107"/>
    <mergeCell ref="I107:J107"/>
    <mergeCell ref="K107:M107"/>
    <mergeCell ref="N107:P107"/>
    <mergeCell ref="Q107:R107"/>
    <mergeCell ref="B108:H108"/>
    <mergeCell ref="I108:J108"/>
    <mergeCell ref="K108:M108"/>
    <mergeCell ref="N108:P108"/>
    <mergeCell ref="Q108:R108"/>
    <mergeCell ref="B109:H109"/>
    <mergeCell ref="I109:J109"/>
    <mergeCell ref="K109:M109"/>
    <mergeCell ref="N109:P109"/>
    <mergeCell ref="Q109:R109"/>
    <mergeCell ref="B110:H110"/>
    <mergeCell ref="I110:J110"/>
    <mergeCell ref="K110:M110"/>
    <mergeCell ref="N110:P110"/>
    <mergeCell ref="Q110:R110"/>
    <mergeCell ref="B111:H111"/>
    <mergeCell ref="I111:J111"/>
    <mergeCell ref="K111:M111"/>
    <mergeCell ref="N111:P111"/>
    <mergeCell ref="Q111:R111"/>
    <mergeCell ref="B112:H112"/>
    <mergeCell ref="I112:J112"/>
    <mergeCell ref="K112:M112"/>
    <mergeCell ref="N112:P112"/>
    <mergeCell ref="Q112:R112"/>
    <mergeCell ref="B113:H113"/>
    <mergeCell ref="I113:J113"/>
    <mergeCell ref="K113:M113"/>
    <mergeCell ref="N113:P113"/>
    <mergeCell ref="Q113:R113"/>
    <mergeCell ref="B114:H114"/>
    <mergeCell ref="I114:J114"/>
    <mergeCell ref="K114:M114"/>
    <mergeCell ref="N114:P114"/>
    <mergeCell ref="Q114:R114"/>
    <mergeCell ref="B115:H115"/>
    <mergeCell ref="I115:J115"/>
    <mergeCell ref="K115:M115"/>
    <mergeCell ref="N115:P115"/>
    <mergeCell ref="Q115:R115"/>
    <mergeCell ref="B116:H116"/>
    <mergeCell ref="I116:J116"/>
    <mergeCell ref="K116:M116"/>
    <mergeCell ref="N116:P116"/>
    <mergeCell ref="Q116:R116"/>
    <mergeCell ref="B117:H117"/>
    <mergeCell ref="I117:J117"/>
    <mergeCell ref="K117:M117"/>
    <mergeCell ref="N117:P117"/>
    <mergeCell ref="Q117:R117"/>
    <mergeCell ref="B118:H118"/>
    <mergeCell ref="I118:J118"/>
    <mergeCell ref="K118:M118"/>
    <mergeCell ref="N118:P118"/>
    <mergeCell ref="Q118:R118"/>
    <mergeCell ref="B119:H119"/>
    <mergeCell ref="I119:J119"/>
    <mergeCell ref="K119:M119"/>
    <mergeCell ref="N119:P119"/>
    <mergeCell ref="Q119:R119"/>
    <mergeCell ref="B120:H120"/>
    <mergeCell ref="I120:J120"/>
    <mergeCell ref="K120:M120"/>
    <mergeCell ref="N120:P120"/>
    <mergeCell ref="Q120:R120"/>
    <mergeCell ref="B121:H121"/>
    <mergeCell ref="I121:J121"/>
    <mergeCell ref="K121:M121"/>
    <mergeCell ref="N121:P121"/>
    <mergeCell ref="Q121:R121"/>
    <mergeCell ref="B122:H122"/>
    <mergeCell ref="I122:J122"/>
    <mergeCell ref="K122:M122"/>
    <mergeCell ref="N122:P122"/>
    <mergeCell ref="Q122:R122"/>
    <mergeCell ref="B123:H123"/>
    <mergeCell ref="I123:J123"/>
    <mergeCell ref="K123:M123"/>
    <mergeCell ref="N123:P123"/>
    <mergeCell ref="Q123:R123"/>
    <mergeCell ref="B124:H124"/>
    <mergeCell ref="I124:J124"/>
    <mergeCell ref="K124:M124"/>
    <mergeCell ref="N124:P124"/>
    <mergeCell ref="Q124:R124"/>
    <mergeCell ref="B125:H125"/>
    <mergeCell ref="I125:J125"/>
    <mergeCell ref="K125:M125"/>
    <mergeCell ref="N125:P125"/>
    <mergeCell ref="Q125:R125"/>
    <mergeCell ref="B126:H126"/>
    <mergeCell ref="I126:J126"/>
    <mergeCell ref="K126:M126"/>
    <mergeCell ref="N126:P126"/>
    <mergeCell ref="Q126:R126"/>
    <mergeCell ref="B127:H127"/>
    <mergeCell ref="I127:J127"/>
    <mergeCell ref="K127:M127"/>
    <mergeCell ref="N127:P127"/>
    <mergeCell ref="Q127:R127"/>
    <mergeCell ref="B128:H128"/>
    <mergeCell ref="I128:J128"/>
    <mergeCell ref="K128:M128"/>
    <mergeCell ref="N128:P128"/>
    <mergeCell ref="Q128:R128"/>
    <mergeCell ref="B129:H129"/>
    <mergeCell ref="I129:J129"/>
    <mergeCell ref="K129:M129"/>
    <mergeCell ref="N129:P129"/>
    <mergeCell ref="Q129:R129"/>
    <mergeCell ref="B130:H130"/>
    <mergeCell ref="I130:J130"/>
    <mergeCell ref="K130:M130"/>
    <mergeCell ref="N130:P130"/>
    <mergeCell ref="Q130:R130"/>
    <mergeCell ref="B131:H131"/>
    <mergeCell ref="I131:J131"/>
    <mergeCell ref="K131:M131"/>
    <mergeCell ref="N131:P131"/>
    <mergeCell ref="Q131:R131"/>
    <mergeCell ref="B132:H132"/>
    <mergeCell ref="I132:J132"/>
    <mergeCell ref="K132:M132"/>
    <mergeCell ref="N132:P132"/>
    <mergeCell ref="Q132:R132"/>
    <mergeCell ref="B133:H133"/>
    <mergeCell ref="I133:J133"/>
    <mergeCell ref="K133:M133"/>
    <mergeCell ref="N133:P133"/>
    <mergeCell ref="Q133:R133"/>
    <mergeCell ref="B134:H134"/>
    <mergeCell ref="I134:J134"/>
    <mergeCell ref="K134:M134"/>
    <mergeCell ref="N134:P134"/>
    <mergeCell ref="Q134:R134"/>
    <mergeCell ref="B135:H135"/>
    <mergeCell ref="I135:J135"/>
    <mergeCell ref="K135:M135"/>
    <mergeCell ref="N135:P135"/>
    <mergeCell ref="Q135:R135"/>
    <mergeCell ref="B136:H136"/>
    <mergeCell ref="I136:J136"/>
    <mergeCell ref="K136:M136"/>
    <mergeCell ref="N136:P136"/>
    <mergeCell ref="Q136:R136"/>
    <mergeCell ref="B137:H137"/>
    <mergeCell ref="I137:J137"/>
    <mergeCell ref="K137:M137"/>
    <mergeCell ref="N137:P137"/>
    <mergeCell ref="Q137:R137"/>
    <mergeCell ref="B138:H138"/>
    <mergeCell ref="I138:J138"/>
    <mergeCell ref="K138:M138"/>
    <mergeCell ref="N138:P138"/>
    <mergeCell ref="Q138:R138"/>
    <mergeCell ref="B139:H139"/>
    <mergeCell ref="I139:J139"/>
    <mergeCell ref="K139:M139"/>
    <mergeCell ref="N139:P139"/>
    <mergeCell ref="Q139:R139"/>
    <mergeCell ref="B140:H140"/>
    <mergeCell ref="I140:J140"/>
    <mergeCell ref="K140:M140"/>
    <mergeCell ref="N140:P140"/>
    <mergeCell ref="Q140:R140"/>
    <mergeCell ref="B141:H141"/>
    <mergeCell ref="I141:J141"/>
    <mergeCell ref="K141:M141"/>
    <mergeCell ref="N141:P141"/>
    <mergeCell ref="Q141:R141"/>
    <mergeCell ref="B142:H142"/>
    <mergeCell ref="I142:J142"/>
    <mergeCell ref="K142:M142"/>
    <mergeCell ref="N142:P142"/>
    <mergeCell ref="Q142:R142"/>
    <mergeCell ref="B143:H143"/>
    <mergeCell ref="I143:J143"/>
    <mergeCell ref="K143:M143"/>
    <mergeCell ref="N143:P143"/>
    <mergeCell ref="Q143:R143"/>
    <mergeCell ref="B144:H144"/>
    <mergeCell ref="I144:J144"/>
    <mergeCell ref="K144:M144"/>
    <mergeCell ref="N144:P144"/>
    <mergeCell ref="Q144:R144"/>
    <mergeCell ref="B145:H145"/>
    <mergeCell ref="I145:J145"/>
    <mergeCell ref="K145:M145"/>
    <mergeCell ref="N145:P145"/>
    <mergeCell ref="Q145:R145"/>
    <mergeCell ref="B146:H146"/>
    <mergeCell ref="I146:J146"/>
    <mergeCell ref="K146:M146"/>
    <mergeCell ref="N146:P146"/>
    <mergeCell ref="Q146:R146"/>
    <mergeCell ref="B147:H147"/>
    <mergeCell ref="I147:J147"/>
    <mergeCell ref="K147:M147"/>
    <mergeCell ref="N147:P147"/>
    <mergeCell ref="Q147:R147"/>
    <mergeCell ref="B148:H148"/>
    <mergeCell ref="I148:J148"/>
    <mergeCell ref="K148:M148"/>
    <mergeCell ref="N148:P148"/>
    <mergeCell ref="Q148:R148"/>
    <mergeCell ref="B149:H149"/>
    <mergeCell ref="I149:J149"/>
    <mergeCell ref="K149:M149"/>
    <mergeCell ref="N149:P149"/>
    <mergeCell ref="Q149:R149"/>
    <mergeCell ref="B150:H150"/>
    <mergeCell ref="I150:J150"/>
    <mergeCell ref="K150:M150"/>
    <mergeCell ref="N150:P150"/>
    <mergeCell ref="Q150:R150"/>
    <mergeCell ref="B151:H151"/>
    <mergeCell ref="I151:J151"/>
    <mergeCell ref="K151:M151"/>
    <mergeCell ref="N151:P151"/>
    <mergeCell ref="Q151:R151"/>
    <mergeCell ref="B152:H152"/>
    <mergeCell ref="I152:J152"/>
    <mergeCell ref="K152:M152"/>
    <mergeCell ref="N152:P152"/>
    <mergeCell ref="Q152:R152"/>
    <mergeCell ref="B153:H153"/>
    <mergeCell ref="I153:J153"/>
    <mergeCell ref="K153:M153"/>
    <mergeCell ref="N153:P153"/>
    <mergeCell ref="Q153:R153"/>
    <mergeCell ref="B154:H154"/>
    <mergeCell ref="I154:J154"/>
    <mergeCell ref="K154:M154"/>
    <mergeCell ref="N154:P154"/>
    <mergeCell ref="Q154:R154"/>
    <mergeCell ref="B155:H155"/>
    <mergeCell ref="I155:J155"/>
    <mergeCell ref="K155:M155"/>
    <mergeCell ref="N155:P155"/>
    <mergeCell ref="Q155:R155"/>
    <mergeCell ref="B156:H156"/>
    <mergeCell ref="I156:J156"/>
    <mergeCell ref="K156:M156"/>
    <mergeCell ref="N156:P156"/>
    <mergeCell ref="Q156:R156"/>
    <mergeCell ref="B157:H157"/>
    <mergeCell ref="I157:J157"/>
    <mergeCell ref="K157:M157"/>
    <mergeCell ref="N157:P157"/>
    <mergeCell ref="Q157:R157"/>
    <mergeCell ref="B158:H158"/>
    <mergeCell ref="I158:J158"/>
    <mergeCell ref="K158:M158"/>
    <mergeCell ref="N158:P158"/>
    <mergeCell ref="Q158:R158"/>
    <mergeCell ref="B159:H159"/>
    <mergeCell ref="I159:J159"/>
    <mergeCell ref="K159:M159"/>
    <mergeCell ref="N159:P159"/>
    <mergeCell ref="Q159:R159"/>
    <mergeCell ref="B160:H160"/>
    <mergeCell ref="I160:J160"/>
    <mergeCell ref="K160:M160"/>
    <mergeCell ref="N160:P160"/>
    <mergeCell ref="Q160:R160"/>
    <mergeCell ref="B161:H161"/>
    <mergeCell ref="I161:J161"/>
    <mergeCell ref="K161:M161"/>
    <mergeCell ref="N161:P161"/>
    <mergeCell ref="Q161:R161"/>
    <mergeCell ref="B162:H162"/>
    <mergeCell ref="I162:J162"/>
    <mergeCell ref="K162:M162"/>
    <mergeCell ref="N162:P162"/>
    <mergeCell ref="Q162:R162"/>
    <mergeCell ref="B163:H163"/>
    <mergeCell ref="I163:J163"/>
    <mergeCell ref="K163:M163"/>
    <mergeCell ref="N163:P163"/>
    <mergeCell ref="Q163:R163"/>
    <mergeCell ref="B164:H164"/>
    <mergeCell ref="I164:J164"/>
    <mergeCell ref="K164:M164"/>
    <mergeCell ref="N164:P164"/>
    <mergeCell ref="Q164:R164"/>
    <mergeCell ref="B165:H165"/>
    <mergeCell ref="I165:J165"/>
    <mergeCell ref="K165:M165"/>
    <mergeCell ref="N165:P165"/>
    <mergeCell ref="Q165:R165"/>
    <mergeCell ref="B166:H166"/>
    <mergeCell ref="I166:J166"/>
    <mergeCell ref="K166:M166"/>
    <mergeCell ref="N166:P166"/>
    <mergeCell ref="Q166:R166"/>
    <mergeCell ref="B167:H167"/>
    <mergeCell ref="I167:J167"/>
    <mergeCell ref="K167:M167"/>
    <mergeCell ref="N167:P167"/>
    <mergeCell ref="Q167:R167"/>
    <mergeCell ref="B168:H168"/>
    <mergeCell ref="I168:J168"/>
    <mergeCell ref="K168:M168"/>
    <mergeCell ref="N168:P168"/>
    <mergeCell ref="Q168:R168"/>
    <mergeCell ref="B169:H169"/>
    <mergeCell ref="I169:J169"/>
    <mergeCell ref="K169:M169"/>
    <mergeCell ref="N169:P169"/>
    <mergeCell ref="Q169:R169"/>
    <mergeCell ref="B170:H170"/>
    <mergeCell ref="I170:J170"/>
    <mergeCell ref="K170:M170"/>
    <mergeCell ref="N170:P170"/>
    <mergeCell ref="Q170:R170"/>
    <mergeCell ref="B171:H171"/>
    <mergeCell ref="I171:J171"/>
    <mergeCell ref="K171:M171"/>
    <mergeCell ref="N171:P171"/>
    <mergeCell ref="Q171:R171"/>
    <mergeCell ref="B172:H172"/>
    <mergeCell ref="I172:J172"/>
    <mergeCell ref="K172:M172"/>
    <mergeCell ref="N172:P172"/>
    <mergeCell ref="Q172:R172"/>
    <mergeCell ref="B173:H173"/>
    <mergeCell ref="I173:J173"/>
    <mergeCell ref="K173:M173"/>
    <mergeCell ref="N173:P173"/>
    <mergeCell ref="Q173:R173"/>
    <mergeCell ref="B174:H174"/>
    <mergeCell ref="I174:J174"/>
    <mergeCell ref="K174:M174"/>
    <mergeCell ref="N174:P174"/>
    <mergeCell ref="Q174:R174"/>
    <mergeCell ref="B175:H175"/>
    <mergeCell ref="I175:J175"/>
    <mergeCell ref="K175:M175"/>
    <mergeCell ref="N175:P175"/>
    <mergeCell ref="Q175:R175"/>
    <mergeCell ref="B176:H176"/>
    <mergeCell ref="I176:J176"/>
    <mergeCell ref="K176:M176"/>
    <mergeCell ref="N176:P176"/>
    <mergeCell ref="Q176:R176"/>
    <mergeCell ref="B177:H177"/>
    <mergeCell ref="I177:J177"/>
    <mergeCell ref="K177:M177"/>
    <mergeCell ref="N177:P177"/>
    <mergeCell ref="Q177:R177"/>
    <mergeCell ref="B178:H178"/>
    <mergeCell ref="I178:J178"/>
    <mergeCell ref="K178:M178"/>
    <mergeCell ref="N178:P178"/>
    <mergeCell ref="Q178:R178"/>
    <mergeCell ref="B179:H179"/>
    <mergeCell ref="I179:J179"/>
    <mergeCell ref="K179:M179"/>
    <mergeCell ref="N179:P179"/>
    <mergeCell ref="Q179:R179"/>
    <mergeCell ref="B180:H180"/>
    <mergeCell ref="I180:J180"/>
    <mergeCell ref="K180:M180"/>
    <mergeCell ref="N180:P180"/>
    <mergeCell ref="Q180:R180"/>
    <mergeCell ref="B181:H181"/>
    <mergeCell ref="I181:J181"/>
    <mergeCell ref="K181:M181"/>
    <mergeCell ref="N181:P181"/>
    <mergeCell ref="Q181:R181"/>
    <mergeCell ref="B182:H182"/>
    <mergeCell ref="I182:J182"/>
    <mergeCell ref="K182:M182"/>
    <mergeCell ref="N182:P182"/>
    <mergeCell ref="Q182:R182"/>
    <mergeCell ref="B183:H183"/>
    <mergeCell ref="I183:J183"/>
    <mergeCell ref="K183:M183"/>
    <mergeCell ref="N183:P183"/>
    <mergeCell ref="Q183:R183"/>
    <mergeCell ref="B184:H184"/>
    <mergeCell ref="I184:J184"/>
    <mergeCell ref="K184:M184"/>
    <mergeCell ref="N184:P184"/>
    <mergeCell ref="Q184:R184"/>
    <mergeCell ref="B185:H185"/>
    <mergeCell ref="I185:J185"/>
    <mergeCell ref="K185:M185"/>
    <mergeCell ref="N185:P185"/>
    <mergeCell ref="Q185:R185"/>
    <mergeCell ref="B186:H186"/>
    <mergeCell ref="I186:J186"/>
    <mergeCell ref="K186:M186"/>
    <mergeCell ref="N186:P186"/>
    <mergeCell ref="Q186:R186"/>
    <mergeCell ref="B187:H187"/>
    <mergeCell ref="I187:J187"/>
    <mergeCell ref="K187:M187"/>
    <mergeCell ref="N187:P187"/>
    <mergeCell ref="Q187:R187"/>
    <mergeCell ref="B188:H188"/>
    <mergeCell ref="I188:J188"/>
    <mergeCell ref="K188:M188"/>
    <mergeCell ref="N188:P188"/>
    <mergeCell ref="Q188:R188"/>
    <mergeCell ref="B191:H191"/>
    <mergeCell ref="I191:J191"/>
    <mergeCell ref="K191:M191"/>
    <mergeCell ref="N191:P191"/>
    <mergeCell ref="Q191:R191"/>
    <mergeCell ref="B189:H189"/>
    <mergeCell ref="I189:J189"/>
    <mergeCell ref="K189:M189"/>
    <mergeCell ref="N189:P189"/>
    <mergeCell ref="Q189:R189"/>
    <mergeCell ref="B190:H190"/>
    <mergeCell ref="I190:J190"/>
    <mergeCell ref="K190:M190"/>
    <mergeCell ref="N190:P190"/>
    <mergeCell ref="Q190:R190"/>
  </mergeCells>
  <pageMargins left="0.19685039370078741" right="0.19685039370078741" top="0.19685039370078741" bottom="0.59060039370078743" header="0.19685039370078741" footer="0.19685039370078741"/>
  <pageSetup paperSize="9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RAČUN PRIHODA I RASHODA</vt:lpstr>
      <vt:lpstr>RASHODI PREMA FUNK.KLASIF.</vt:lpstr>
      <vt:lpstr>RAČUN FINANCIRANJA</vt:lpstr>
      <vt:lpstr>IspisRebalansaProsireni (2)</vt:lpstr>
      <vt:lpstr>'IspisRebalansaProsireni (2)'!Ispis_naslova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2026-04-29T12:53:38Z</cp:lastPrinted>
  <dcterms:created xsi:type="dcterms:W3CDTF">2022-10-06T06:32:40Z</dcterms:created>
  <dcterms:modified xsi:type="dcterms:W3CDTF">2026-05-05T11:37:34Z</dcterms:modified>
</cp:coreProperties>
</file>